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50" activeTab="1"/>
  </bookViews>
  <sheets>
    <sheet name="2023_Анджиевского" sheetId="1" r:id="rId1"/>
    <sheet name="2024_Анджиевского" sheetId="2" r:id="rId2"/>
    <sheet name="Новогодние мероприятия" sheetId="3" r:id="rId3"/>
    <sheet name="Многопрофильная" sheetId="4" r:id="rId4"/>
    <sheet name="Специальная" sheetId="5" r:id="rId5"/>
    <sheet name="Covid 19" sheetId="6" r:id="rId6"/>
    <sheet name="Оздоровительная" sheetId="7" r:id="rId7"/>
    <sheet name="Новогодняя программа" sheetId="8" state="hidden" r:id="rId8"/>
    <sheet name="Специальная2020" sheetId="9" state="hidden" r:id="rId9"/>
    <sheet name="Общетерапевтическая2020" sheetId="10" state="hidden" r:id="rId10"/>
  </sheets>
  <externalReferences>
    <externalReference r:id="rId13"/>
  </externalReferences>
  <definedNames>
    <definedName name="акция">#REF!</definedName>
    <definedName name="категории2012">#REF!</definedName>
    <definedName name="_xlnm.Print_Area" localSheetId="5">'Covid 19'!$A$1:$O$42</definedName>
  </definedNames>
  <calcPr fullCalcOnLoad="1"/>
</workbook>
</file>

<file path=xl/sharedStrings.xml><?xml version="1.0" encoding="utf-8"?>
<sst xmlns="http://schemas.openxmlformats.org/spreadsheetml/2006/main" count="1082" uniqueCount="312">
  <si>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</si>
  <si>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</si>
  <si>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</si>
  <si>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</si>
  <si>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</si>
  <si>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</si>
  <si>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Апартамент</t>
  </si>
  <si>
    <t xml:space="preserve">Период </t>
  </si>
  <si>
    <t>Доп.  место</t>
  </si>
  <si>
    <t>Основное место на ребенка от 4 до 14 лет</t>
  </si>
  <si>
    <t>Доп. место на ребенка от 4 до 14 лет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</si>
  <si>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</si>
  <si>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 xml:space="preserve">1К2м1к2 </t>
  </si>
  <si>
    <t xml:space="preserve">2К2м1к3 </t>
  </si>
  <si>
    <t>2К1м1к3</t>
  </si>
  <si>
    <t>1К2м1к3</t>
  </si>
  <si>
    <t xml:space="preserve">1К2м1к1 </t>
  </si>
  <si>
    <t>1К2м2к2</t>
  </si>
  <si>
    <t>1К1м1к3</t>
  </si>
  <si>
    <t>1К1м1к1</t>
  </si>
  <si>
    <t xml:space="preserve">1К1м1к2 </t>
  </si>
  <si>
    <t>А2м3к1</t>
  </si>
  <si>
    <t>               ПЕРЕЧЕНЬ</t>
  </si>
  <si>
    <t>обязательных видов медицинских услуг, входящих в стоимость коммерческой путевки по программе "Свободное дыхание" для номеров 1 и 2 категории 1 и 3 корпусов за исключением номеров категории Люкс и Апартамент</t>
  </si>
  <si>
    <t>№ п/п</t>
  </si>
  <si>
    <t>Наименование обследований и процедур</t>
  </si>
  <si>
    <t>Кол-во процедур на курс</t>
  </si>
  <si>
    <t>Прием врача терапевта (первичный)</t>
  </si>
  <si>
    <t>Прием врача терапевта (повторный)</t>
  </si>
  <si>
    <t>Прием терапевта (заключительный)</t>
  </si>
  <si>
    <t>Прием врача узкой специальности</t>
  </si>
  <si>
    <t>Клинический анализ крови (лейкоформула и СОЭ)</t>
  </si>
  <si>
    <t>Спирография с медикаментозными пробами</t>
  </si>
  <si>
    <t>Электрокардиограмма (по показаниям)</t>
  </si>
  <si>
    <t>Ванны индивидуальные (солодковые,c углекислой водой и тд.)</t>
  </si>
  <si>
    <t xml:space="preserve"> Душ лечебный циркулярный</t>
  </si>
  <si>
    <t>Массаж</t>
  </si>
  <si>
    <t xml:space="preserve">или Душ-массаж, подводный </t>
  </si>
  <si>
    <t>Физиотерапевтические процедуры (магнитотерапия,индуктотермия...)</t>
  </si>
  <si>
    <t>Лечение на аппарате Тонзилор М</t>
  </si>
  <si>
    <t>Промывание миндалин лекарственными веществами</t>
  </si>
  <si>
    <t>Ингаляции (масляные+ щелочные)</t>
  </si>
  <si>
    <t>8+8</t>
  </si>
  <si>
    <t>Спелеотерапия</t>
  </si>
  <si>
    <t>Лечебная физкультура (групповое занятие)</t>
  </si>
  <si>
    <t>Терренкур</t>
  </si>
  <si>
    <t>Кислородный коктейль</t>
  </si>
  <si>
    <t>Питьевая минеральная вода Ессентуки № 4 и № 17, «Ессентуки Новая»</t>
  </si>
  <si>
    <t>Медикаменты</t>
  </si>
  <si>
    <t xml:space="preserve">Оказание экстренной помощи </t>
  </si>
  <si>
    <r>
      <t xml:space="preserve">Примечание: </t>
    </r>
    <r>
      <rPr>
        <sz val="12"/>
        <rFont val="Times New Roman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</si>
  <si>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r>
      <t xml:space="preserve">               </t>
    </r>
    <r>
      <rPr>
        <b/>
        <i/>
        <sz val="12"/>
        <rFont val="Bookman Old Style"/>
        <family val="1"/>
      </rPr>
      <t>ПЕРЕЧЕНЬ</t>
    </r>
  </si>
  <si>
    <t>обязательных видов медицинских услуг, входящих в стоимость  путевки по программе "Лечение заболевний эндокринной системы" для номеров 1 и 2 категории 1 и 3 корпусов за исключением номеров категории Люкс и Апартамент</t>
  </si>
  <si>
    <t>Прием врача терапевта (заключит.)</t>
  </si>
  <si>
    <t>Прием врача эндокринолога (первичный)</t>
  </si>
  <si>
    <t>Прием врача эндокринолога (повторный)</t>
  </si>
  <si>
    <t>Биохимический анализ мочи (глюкоза в моче)</t>
  </si>
  <si>
    <t>Биохимический анализ крови (глюкоза в крови)</t>
  </si>
  <si>
    <t>Электрокардиограмма, регистрация в 12-ти отведениях с врачебным анализом</t>
  </si>
  <si>
    <t>Реовазография (по показаниям)</t>
  </si>
  <si>
    <t>Ультразвуковая  диагностика органов гепатобилиарной системы(по показаниям)</t>
  </si>
  <si>
    <t>-</t>
  </si>
  <si>
    <t>Промывания кишечника углекисло-сероводородной водой, сифонные</t>
  </si>
  <si>
    <t>Физиотерапевтические процедуры</t>
  </si>
  <si>
    <t>Или ингаляции ( масляная + углекисло-карбонатная)</t>
  </si>
  <si>
    <t>7+7</t>
  </si>
  <si>
    <t>Минеральные ванны натуральные (углекисло-минеральные или углекисло-сероводородные)</t>
  </si>
  <si>
    <t>или ванны солодковые</t>
  </si>
  <si>
    <t>или гидропатия</t>
  </si>
  <si>
    <t>Электрогрязь</t>
  </si>
  <si>
    <t>Массаж (1,5 ед.)</t>
  </si>
  <si>
    <t>Лечебные микроклизмы масляно-травяные</t>
  </si>
  <si>
    <t>Групповая психотерапия (по показаниям)</t>
  </si>
  <si>
    <r>
      <t xml:space="preserve">Примечание: </t>
    </r>
    <r>
      <rPr>
        <sz val="12"/>
        <rFont val="Times New Roman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</si>
  <si>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обязательных видов медицинских услуг, входящих в стоимость  путевки по программе "Лечение заболеваний органов пищеварения" при условии проживания в 1 и 2 категории 1 и 3 корпусов за исключением номеров категории Люкс и Апартамент</t>
  </si>
  <si>
    <t>Общий анализ мочи (с микроскопией осадка)</t>
  </si>
  <si>
    <t>Биохимический анализ крови (холестерол)</t>
  </si>
  <si>
    <t>Эзофагодуоденоскопия (по показаниям)</t>
  </si>
  <si>
    <t>Ректороманоскопия (по показаниям)</t>
  </si>
  <si>
    <t>Ультразвуковая  диагностика органов гепатобилиарной системы (по показаниям)</t>
  </si>
  <si>
    <t>5ед.</t>
  </si>
  <si>
    <t>Или спелеотерапия</t>
  </si>
  <si>
    <t>или искуственые ванны (солодковые,пароуглекислые)</t>
  </si>
  <si>
    <t>Грязевые аппликации - брюки (воротниковая зона и плечевые суставы)</t>
  </si>
  <si>
    <t>или подводный душ-массаж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</si>
  <si>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</si>
  <si>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Перечень</t>
  </si>
  <si>
    <t xml:space="preserve">обязательных видов медицинских услуг входящих в стоимость путевки по программе "Мужское здоровье" (лечение урологических заболеваний) при условии прживания в номерах 1 и 2 категории 1 и 3 корпусов за исключением номеров категории Люкс и Апартамент </t>
  </si>
  <si>
    <t>Прием врача уролога( первичный)</t>
  </si>
  <si>
    <t>Прием врача уролога (повторный)</t>
  </si>
  <si>
    <t>Спермограмма</t>
  </si>
  <si>
    <t>Определение тестостерона в сыворотке крови</t>
  </si>
  <si>
    <t>ПСА</t>
  </si>
  <si>
    <t xml:space="preserve">Электрокардиограмма, регистрация в 12-ти отведениях с врачебным анализом </t>
  </si>
  <si>
    <t>Ультразвуковая  диагностика предстательной железы,мочевого пузыря,объема остаточной мочи</t>
  </si>
  <si>
    <t>Физиотерапевтические процедуры - лечение на аппарате "ЯРОВИТ"</t>
  </si>
  <si>
    <t>Физиотерапевтические процедуры - лечение на аппарате "АНДРОГИН"</t>
  </si>
  <si>
    <t>Ванны искуственные иодо-бромные</t>
  </si>
  <si>
    <t>или Восходящий душ</t>
  </si>
  <si>
    <t>или электрогрязь</t>
  </si>
  <si>
    <t>Ректальные тампоны "Лимус"</t>
  </si>
  <si>
    <t>Массаж предстательной железы, ручной</t>
  </si>
  <si>
    <t>Фитотерапия; фиточай (1 порция)</t>
  </si>
  <si>
    <r>
      <t xml:space="preserve">Примечание: </t>
    </r>
    <r>
      <rPr>
        <sz val="10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</t>
    </r>
  </si>
  <si>
    <t>входящих в стоимость  путевки по программе "Лечение сердечно-сосудистых заболеваний", для номеров 1 и 2 категории 1 и 3 корпусов за исключением номеров категории Люкс и Апартамент.</t>
  </si>
  <si>
    <t>18 дней</t>
  </si>
  <si>
    <r>
      <t>Прием врача терапевта (повторный</t>
    </r>
    <r>
      <rPr>
        <sz val="12"/>
        <rFont val="Times New Roman"/>
        <family val="1"/>
      </rPr>
      <t>)</t>
    </r>
  </si>
  <si>
    <t>Прием врача кардиолога( первичный)</t>
  </si>
  <si>
    <t>Прием врача кардиолога (повторный)</t>
  </si>
  <si>
    <t>Анализ крови (клинический)</t>
  </si>
  <si>
    <t>Анализ крови (холестерол - 1, протромбиновое время - 3, с-реактивный белок - 1)</t>
  </si>
  <si>
    <t>Электрокардиограмма</t>
  </si>
  <si>
    <t>Физиотерапевтические процедуры (парафинотерапия,озокеритолечение)</t>
  </si>
  <si>
    <t>Ингаляции (масляные + щелочные)</t>
  </si>
  <si>
    <t>9+9</t>
  </si>
  <si>
    <t>Ванны индивидуальная пароуглекислая</t>
  </si>
  <si>
    <t>или Душ лечебный циркулярный</t>
  </si>
  <si>
    <t>или Ванна вихревая 2-камерная (1 процедура)</t>
  </si>
  <si>
    <t>или Циклический массаж на аппарате «Пневмомассажер ПМ» (1 зона)</t>
  </si>
  <si>
    <t>Лечебная физкультура</t>
  </si>
  <si>
    <t>Питьевая минеральная вода Ессентуки №4 и №17, "Ессентуки Новая"</t>
  </si>
  <si>
    <t>Теренкур</t>
  </si>
  <si>
    <t>Оказание экстренной помощи и услуги общекурортных центров</t>
  </si>
  <si>
    <t>обязательных видов медицинских услуг, входящих в стоимость  путевки по программе "Легкая походка"  для номеров 1 и 2 категории 1 и 3 корпусов за исключением номеров категории Люкс и Апартамент.</t>
  </si>
  <si>
    <t>Прием врача терапевта (заключительный)</t>
  </si>
  <si>
    <t>Реовазография</t>
  </si>
  <si>
    <t>ПДМ</t>
  </si>
  <si>
    <t>или Душ Шарко</t>
  </si>
  <si>
    <t>Физиотерапевтические процедуры -  электролечение,магнитотерапия</t>
  </si>
  <si>
    <t>или циклический массаж на аппарате Пневмомассажер ПМ( 1 зона )</t>
  </si>
  <si>
    <t>или ванна вихревая 2-камерная (1 процедура)</t>
  </si>
  <si>
    <t>Искуственные ванны ( иодо-бромные,с бишофитом...)</t>
  </si>
  <si>
    <t>или грязевые аппликации - брюки (воротниковая зона и плечевые суставы)</t>
  </si>
  <si>
    <t>или общая грязь</t>
  </si>
  <si>
    <t>Массаж классический (1,5 ед)</t>
  </si>
  <si>
    <t>Механотерапия (индивидуальное занятие)</t>
  </si>
  <si>
    <r>
      <t xml:space="preserve"> 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</t>
    </r>
  </si>
  <si>
    <t>обязательных видов медицинских услуг, входящих в стоимость путевки по программе "Женское здоровье" для номеров 1 и 2 категории 1 и 3 корпусов за исключением номеров категории Люкс и Апартамент</t>
  </si>
  <si>
    <t>Прием врача гинеколога (первичный)</t>
  </si>
  <si>
    <t>Прием врача гинеколога (повторный)</t>
  </si>
  <si>
    <t>Исследование гинекологического мазка</t>
  </si>
  <si>
    <t>УЗИ-диагностика органов малого таза</t>
  </si>
  <si>
    <t>Гинекологическое орошение</t>
  </si>
  <si>
    <t>или вагинальные тампоны "Лимус"</t>
  </si>
  <si>
    <t>Электрофорез с лекарственными веществами</t>
  </si>
  <si>
    <t>Грязевые аппликации- трусы (чулки)</t>
  </si>
  <si>
    <t>или грязевые аппликации местные "Лимус" (2 области)</t>
  </si>
  <si>
    <t>Физиотерапевтические процедуры (магнитотерапия)</t>
  </si>
  <si>
    <t>или душ Шарко</t>
  </si>
  <si>
    <t>или ванны индивидуальные (с углекислой водой, сероводородной, солодковые)</t>
  </si>
  <si>
    <t>ЛФК (групповое занятие)</t>
  </si>
  <si>
    <t>Питьевая минеральная вода Ессентуки № 4 и № 17, "Ессентуки Новая"</t>
  </si>
  <si>
    <t>обязательных видов медицинских услуг, входящих в стоимость путевки по программе "Здоровые почки" (лечение урологических заболеваний) для номеров 1 и 2 категории 1 и 3 корпусов за исключением номеров категории Люкс и Апартамент</t>
  </si>
  <si>
    <t>Прием врача уролога (первичный)</t>
  </si>
  <si>
    <t>Анализ мочи по Нечипоренко</t>
  </si>
  <si>
    <t>ЭКГ</t>
  </si>
  <si>
    <t>УЗИ-диагностика почек</t>
  </si>
  <si>
    <t>УЗИ-диагностика мочевого пузыря с определением остаточной мочи</t>
  </si>
  <si>
    <t>Искусственные ванны хвойно-жемчужные, с экстрактами растений</t>
  </si>
  <si>
    <t>или душ лечебный циркулярный</t>
  </si>
  <si>
    <t>Инстилляция в уретру и мочевой пузырь лекарственных препаратов</t>
  </si>
  <si>
    <t>Физиотерапевтиические процедуры</t>
  </si>
  <si>
    <t>или спелеотерапия</t>
  </si>
  <si>
    <t>обязательных видов медицинских услуг, входящих в стоимость путевки по программе "Антистресс" для номеров 1 и 2 категории 1 и 3 корпусов за исключением номеров категории Люкс и Апартамент</t>
  </si>
  <si>
    <t>Прием врача психотерапевта (первичный)</t>
  </si>
  <si>
    <t>Прием врача психотерапевта (повторный)</t>
  </si>
  <si>
    <t>или ванны искусственные (солодковые, хвойно-жемчужные и т.д.)</t>
  </si>
  <si>
    <t>Физиотерапевтиические процедуры (магнитотерапия)</t>
  </si>
  <si>
    <t>Групповая психотерапия</t>
  </si>
  <si>
    <t>Кислородный коктейль (1 порция)</t>
  </si>
  <si>
    <t>Орошение лица углекисло-сероводородной водой</t>
  </si>
  <si>
    <t>Душ лечебный циркулярный</t>
  </si>
  <si>
    <t>2К2м1к1</t>
  </si>
  <si>
    <t>2 Категория</t>
  </si>
  <si>
    <t>1 Категория</t>
  </si>
  <si>
    <t>1К1м1к3У</t>
  </si>
  <si>
    <t>1К1м1к1У</t>
  </si>
  <si>
    <t>1К2м2к1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</si>
  <si>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</si>
  <si>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Стоимость указана на человека в сутки в рублях</t>
  </si>
  <si>
    <t>Профсоюзная (Многопрофильная)*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</si>
  <si>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</si>
  <si>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r>
      <t xml:space="preserve">               </t>
    </r>
    <r>
      <rPr>
        <b/>
        <i/>
        <sz val="10"/>
        <rFont val="Bookman Old Style"/>
        <family val="1"/>
      </rPr>
      <t>ПЕРЕЧЕНЬ</t>
    </r>
  </si>
  <si>
    <t xml:space="preserve">Программа "Специальная" (монопрофильная). Назначение программы и показание к санаторно-курортному лечению - лечение заболеваний органов пищеварения </t>
  </si>
  <si>
    <t>Общий анализ крови (без лейкоцитарной формулы и СОЭ)</t>
  </si>
  <si>
    <t>Эзофагодуоденоскопия диагностическая (по показаниям)</t>
  </si>
  <si>
    <t>Постановка клизмы очистительной, лекарственной</t>
  </si>
  <si>
    <t xml:space="preserve">Механотерапия (тренажеры) </t>
  </si>
  <si>
    <t>Или ингаляции ( лекарственная  или углекисло-карбонатная)</t>
  </si>
  <si>
    <t>4+4</t>
  </si>
  <si>
    <t>5+5</t>
  </si>
  <si>
    <t>6+6</t>
  </si>
  <si>
    <t>Ванна индивидуальная, хвойно-жемчужная или с экстрактами растений</t>
  </si>
  <si>
    <t>Грязевые аппликации местные "Лимус" (1 область)</t>
  </si>
  <si>
    <t>Гидропатия (душ лечебный циркулярный или душ восходящий)</t>
  </si>
  <si>
    <t>Лечебная физкультура (по показаниям)</t>
  </si>
  <si>
    <t>Прием медикаментов по неотложным показаниям (3 дня)</t>
  </si>
  <si>
    <r>
      <rPr>
        <b/>
        <sz val="10"/>
        <rFont val="Bookman Old Style"/>
        <family val="1"/>
      </rPr>
      <t xml:space="preserve">Примечание: </t>
    </r>
    <r>
      <rPr>
        <sz val="10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</si>
  <si>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>Не переставайте мечтать!</t>
  </si>
  <si>
    <r>
      <t xml:space="preserve">Встречаем новый </t>
    </r>
    <r>
      <rPr>
        <b/>
        <i/>
        <sz val="28"/>
        <color indexed="8"/>
        <rFont val="Bookman Old Style"/>
        <family val="1"/>
      </rPr>
      <t>2021</t>
    </r>
    <r>
      <rPr>
        <b/>
        <i/>
        <sz val="24"/>
        <color indexed="8"/>
        <rFont val="Bookman Old Style"/>
        <family val="1"/>
      </rPr>
      <t xml:space="preserve"> год</t>
    </r>
  </si>
  <si>
    <t>в Санатории имени Анджиевского</t>
  </si>
  <si>
    <t>с близкими и друзьями!</t>
  </si>
  <si>
    <t>Приглашаем всех, кто любит веселье, верит в чудо, удачу и исполнение желаний встретить новый год в нашем санатории и вы окажетесь в захватывающей и наполненной волшебством атмосфере, где вас ожидает насыщенная программа развлечений.</t>
  </si>
  <si>
    <t>С 22:00 до 03:00 часов вас ждет праздничное шоу:</t>
  </si>
  <si>
    <t>песни, танцы, потрясающие артисты,</t>
  </si>
  <si>
    <t>подарки от Деда Мороза, Снегурочки и бычка Яшки, интерактивные музыкальные поздравления от</t>
  </si>
  <si>
    <t>Степана Филатова – солиста краснознаменной дивизии им. Дзержинского, солистки Миланы Цакановой – лауреата конкурса «Голос России», вокальной группы «Акцент» – лауреата конкурса «Зажги свою звезду».</t>
  </si>
  <si>
    <t>В течение всего вечера веселая дискотека, развлекательная программа с гаданиями, большое количество веселых конкурсов и викторин с призами от санатория.</t>
  </si>
  <si>
    <t>Праздник будет не только зрелищным, но и вкусным!</t>
  </si>
  <si>
    <t>В меню большой ассортимент холодных и горячих закусок, горячие блюда, фрукты, десерт, напитки. Алкогольные напитки в меню не входят!</t>
  </si>
  <si>
    <t>Стоимость билетов:</t>
  </si>
  <si>
    <t xml:space="preserve"> на взрослого – 2800р,</t>
  </si>
  <si>
    <t>на ребенка – 2500р.</t>
  </si>
  <si>
    <t>Профсоюзная Лечение органов дыхания после Covid-19*</t>
  </si>
  <si>
    <r>
      <t> </t>
    </r>
    <r>
      <rPr>
        <b/>
        <i/>
        <sz val="18"/>
        <rFont val="Bookman Old Style"/>
        <family val="1"/>
      </rPr>
      <t>ПЕРЕЧЕНЬ</t>
    </r>
  </si>
  <si>
    <t xml:space="preserve">            обязательных видов медицинских услуг</t>
  </si>
  <si>
    <t xml:space="preserve">         входящих в стоимость  путевки по реабилитационному лечению на взрослого</t>
  </si>
  <si>
    <t>Прием врачей-консультантов</t>
  </si>
  <si>
    <t>Термометрия</t>
  </si>
  <si>
    <t>Измерение массы тела</t>
  </si>
  <si>
    <t>Измерение роста</t>
  </si>
  <si>
    <t>Пульсоксиметрия</t>
  </si>
  <si>
    <t>Рентгенография легких (по показаниям)</t>
  </si>
  <si>
    <t>Спирография</t>
  </si>
  <si>
    <t>Физиотерапевтические процедуры (2-х видов с учетом сочетания эффектов)магнитолазеротерапия,электрофорез,СМТ,КВЧ</t>
  </si>
  <si>
    <t>Ингаляция индивидуальная лекарственная</t>
  </si>
  <si>
    <t>или ванны индивидуальные (с углекислой водой, хвойно-жемчужные)</t>
  </si>
  <si>
    <t>Душ-массаж подводный</t>
  </si>
  <si>
    <t>Позитивная  психотерапия (групповое занятие)</t>
  </si>
  <si>
    <t>Ароматерапия</t>
  </si>
  <si>
    <t>Классический массаж грудной клетки</t>
  </si>
  <si>
    <t>Коктейль кислородный (1 порция)</t>
  </si>
  <si>
    <r>
      <rPr>
        <b/>
        <sz val="14"/>
        <rFont val="Bookman Old Style"/>
        <family val="1"/>
      </rPr>
      <t>Примечание:</t>
    </r>
    <r>
      <rPr>
        <b/>
        <sz val="12"/>
        <rFont val="Bookman Old Style"/>
        <family val="1"/>
      </rPr>
      <t xml:space="preserve"> </t>
    </r>
    <r>
      <rPr>
        <sz val="14"/>
        <rFont val="Bookman Old Style"/>
        <family val="1"/>
      </rPr>
      <t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   Перечень процедур рассчитан с учётом акклиматизации сроком от 2 до 3 дней, в зависимости от состояния здоровья отдыхающего, который устанавливается лечащим врачом. 
     Расчет стоимости лечения должен производиться согласно графы "Стоимость лечения на 1 койко-день" и срока путевки.</t>
    </r>
  </si>
  <si>
    <t xml:space="preserve">   </t>
  </si>
  <si>
    <t xml:space="preserve">                                                                                                «__28__»__декабря__2016 года</t>
  </si>
  <si>
    <r>
      <t xml:space="preserve">               </t>
    </r>
    <r>
      <rPr>
        <b/>
        <i/>
        <sz val="18"/>
        <rFont val="Bookman Old Style"/>
        <family val="1"/>
      </rPr>
      <t>ПЕРЕЧЕНЬ</t>
    </r>
  </si>
  <si>
    <t>Программа "Общетерапевтическая" (многопрофильная). Назначение программы и показание к санаторно-курортному лечению - лечение заболеваний органов пищеварения и сопутствующих заболеваний (эндокринология, неврология, гинекология, урология (не более 2-х))</t>
  </si>
  <si>
    <t>Сумма Руб. коп.</t>
  </si>
  <si>
    <t>дня</t>
  </si>
  <si>
    <t>Стоимость 1-ой процедуры</t>
  </si>
  <si>
    <t>день</t>
  </si>
  <si>
    <t>Анализ мочи общий (анализ мочи с микроскопией осадка)</t>
  </si>
  <si>
    <t>Клинический анализ крови: общий анализ, лейкоформула, СОЭ</t>
  </si>
  <si>
    <t>Постановка клизмы очистительной, лекарственной (по показаниям)</t>
  </si>
  <si>
    <t xml:space="preserve">Физиотерапевтические процедуры </t>
  </si>
  <si>
    <t>Ингаляции ( лекарственная или углекисло-карбонатная)</t>
  </si>
  <si>
    <t>или искуственые ванны (индивидуальные с углекислой водой,солодковые,пароуглекислые и тд.)</t>
  </si>
  <si>
    <t>Грязевые аппликации (общая)</t>
  </si>
  <si>
    <t>Грязевые аппликации местные "Лимус" (3 области)</t>
  </si>
  <si>
    <t xml:space="preserve">или Гидропатия </t>
  </si>
  <si>
    <t>ИТОГО СТОИМОСТЬ ЛЕЧЕНИЯ</t>
  </si>
  <si>
    <t>обязательных видов медицинских услуг, входящих в стоимость  путевки ЛПУ "Санаторий им. Анджиевского" на 18 дней в 2022 году.</t>
  </si>
  <si>
    <t>дней</t>
  </si>
  <si>
    <t>обязательных видов медицинских услуг, входящих в стоимость  путевки ЛПУ "Санаторий им. Анджиевского" в 2022 году.</t>
  </si>
  <si>
    <t>Грязевая аппликация местная (2 область)</t>
  </si>
  <si>
    <t>Ванна индивидуальная, с бишофитом, хвойно-жемчужная или с экстрактами растений</t>
  </si>
  <si>
    <t>Или гидропатия (душ лечебный циркулярный или душ восходящий)</t>
  </si>
  <si>
    <t>Эзофагогастродуоденоскопия диагностическая (по показаниям)</t>
  </si>
  <si>
    <t>УЗИ органов гепатобилиарной системы (печень, желчный пузырь, желчные протоки, поджелудочная железа)</t>
  </si>
  <si>
    <t>Общий анализ крови (без лейкоцитарной формулы и СОЭ) (по показаниям)</t>
  </si>
  <si>
    <t>Электрокардиограмма, регистрация в 12-ти отведениях с врачебным анализом (по показаниям)</t>
  </si>
  <si>
    <t xml:space="preserve"> по программе: Лечение органов дыхания после перенесенной коронавирусной инфекции</t>
  </si>
  <si>
    <t>на 2022 г.</t>
  </si>
  <si>
    <t>По показаниям</t>
  </si>
  <si>
    <t>подпись</t>
  </si>
  <si>
    <r>
      <t xml:space="preserve">               </t>
    </r>
    <r>
      <rPr>
        <b/>
        <i/>
        <sz val="14"/>
        <rFont val="Bookman Old Style"/>
        <family val="1"/>
      </rPr>
      <t>ПЕРЕЧЕНЬ</t>
    </r>
  </si>
  <si>
    <t>обязательных видов медицинских услуг, входящих в стоимость путевки "Оздоровительной"</t>
  </si>
  <si>
    <t>на 2022 год</t>
  </si>
  <si>
    <t>Лечебная физкультура (индивидуальное занятие) 1 занятие</t>
  </si>
  <si>
    <r>
      <t xml:space="preserve">     Примечание: </t>
    </r>
    <r>
      <rPr>
        <sz val="12"/>
        <rFont val="Bookman Old Style"/>
        <family val="1"/>
      </rPr>
      <t xml:space="preserve">Лечащий врач имеет право вносить изменения в программу лечения, в том числе замену процедур на равнозначные, сохранив при этом общую структуру программы лечения.
  </t>
    </r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</si>
  <si>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2023г.</t>
    </r>
  </si>
  <si>
    <t>с 01.05.2023 по 03.09.2023</t>
  </si>
  <si>
    <t>с 04.09.2023 по 12.11.2023</t>
  </si>
  <si>
    <t>с 13.11.2023 по 03.03.2024</t>
  </si>
  <si>
    <t xml:space="preserve">3К2м1к3 </t>
  </si>
  <si>
    <t>3 Категория</t>
  </si>
  <si>
    <t xml:space="preserve">3К1м1к3 </t>
  </si>
  <si>
    <t xml:space="preserve">3К2м1к1 </t>
  </si>
  <si>
    <t xml:space="preserve">2-местный 1-комн. 3 категории корпус № 3 </t>
  </si>
  <si>
    <t xml:space="preserve">1-местный 1-комн. 3 категории корпус № 3 </t>
  </si>
  <si>
    <t xml:space="preserve">2-местный 1-комн. 3 категории корпус № 1 </t>
  </si>
  <si>
    <t xml:space="preserve">2-мест. 1-комн.2 категории корпус № 3 </t>
  </si>
  <si>
    <t xml:space="preserve">2-мест. 1-комн. 2 категории корпус № 1 </t>
  </si>
  <si>
    <t xml:space="preserve">1-мест. 1-комн. 2 категории корпус № 3 </t>
  </si>
  <si>
    <t xml:space="preserve">2-мест. 1-комн. 1 категории корпус № 3 </t>
  </si>
  <si>
    <t>2-мест. 1-комн. 1 категории корпус № 1</t>
  </si>
  <si>
    <t xml:space="preserve">2-мест. 2-комн. 1 категории корпус № 1 </t>
  </si>
  <si>
    <t xml:space="preserve">2-мест. 1-комн. 1 категории корпус № 2 </t>
  </si>
  <si>
    <t xml:space="preserve">2-мест. 2-комн. 1 категории корпус № 2 </t>
  </si>
  <si>
    <t xml:space="preserve">1-мест. 1-комн. 1 категории корпус № 3 </t>
  </si>
  <si>
    <t xml:space="preserve">1-мест. 1-комн. 1 категории улучшенный корпус № 3  (№ 104) </t>
  </si>
  <si>
    <t xml:space="preserve">1-мест. 1-комн. 1 категории  корпус № 1 </t>
  </si>
  <si>
    <t xml:space="preserve">1-мест. 1-комн. 1 категории улучшенный корпус № 1 (№ 204,205,207,221,225,321) </t>
  </si>
  <si>
    <t xml:space="preserve">1-мест. 1-комн. 1 категории корпус № 2 </t>
  </si>
  <si>
    <t xml:space="preserve">2-мест. 3-комн. апартамент корпус № 1 </t>
  </si>
  <si>
    <t xml:space="preserve">2-мест. 1-комн. 1 категории корпус № 1 </t>
  </si>
  <si>
    <t xml:space="preserve">1-мест. 1-комн. 1 категории корпус № 1 </t>
  </si>
  <si>
    <t>2-мест. 3-комн. апартамент корпус № 1</t>
  </si>
  <si>
    <t>Профсоюзная (Специальная)*</t>
  </si>
  <si>
    <t xml:space="preserve">Программа Новогодних мероприятий </t>
  </si>
  <si>
    <t>31 декабря 2023г.</t>
  </si>
  <si>
    <t xml:space="preserve">19:00-23:00 - Новогодний праздничный ужин. В программе: артисты, Дед Мороз и Снегурочка, символ Нового года. </t>
  </si>
  <si>
    <t>Ужин будет состоять из расширенного меню, (без спиртных напитков).</t>
  </si>
  <si>
    <t>*По желанию можно принести с собой алкоголь.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</si>
  <si>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 xml:space="preserve">cанаторий "им. Анджиевского" </t>
    </r>
    <r>
      <rPr>
        <b/>
        <sz val="14"/>
        <rFont val="Cambria"/>
        <family val="1"/>
      </rPr>
      <t>на 2024г.</t>
    </r>
  </si>
  <si>
    <t>c 09.01.2024 по 03.03.2024</t>
  </si>
  <si>
    <t>с 04.03.2024 по 12.05.2024</t>
  </si>
  <si>
    <t>с 13.05.2024 по 01.09.2024</t>
  </si>
  <si>
    <t>с 02.09.2024 по 17.11.2024</t>
  </si>
  <si>
    <t>с 18.11.2024 по 27.12.2024</t>
  </si>
  <si>
    <t>с 28.12.2024 по 12.01.2025</t>
  </si>
  <si>
    <t>с 13.01.2025 по 02.03.2025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</si>
</sst>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;[Red]#,##0"/>
    <numFmt numFmtId="187" formatCode="0.0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Bookman Old Style"/>
      <family val="1"/>
    </font>
    <font>
      <sz val="12"/>
      <name val="Arial Cyr"/>
      <family val="0"/>
    </font>
    <font>
      <b/>
      <i/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i/>
      <sz val="12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24"/>
      <color indexed="8"/>
      <name val="Bookman Old Style"/>
      <family val="1"/>
    </font>
    <font>
      <b/>
      <i/>
      <sz val="28"/>
      <color indexed="8"/>
      <name val="Bookman Old Style"/>
      <family val="1"/>
    </font>
    <font>
      <b/>
      <i/>
      <sz val="18"/>
      <name val="Times New Roman"/>
      <family val="1"/>
    </font>
    <font>
      <b/>
      <i/>
      <sz val="18"/>
      <name val="Bookman Old Style"/>
      <family val="1"/>
    </font>
    <font>
      <sz val="1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4"/>
      <name val="Bookman Old Style"/>
      <family val="1"/>
    </font>
    <font>
      <sz val="14"/>
      <name val="Arial Cyr"/>
      <family val="0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Bookman Old Style"/>
      <family val="1"/>
    </font>
    <font>
      <b/>
      <sz val="14"/>
      <name val="Arial Cyr"/>
      <family val="0"/>
    </font>
    <font>
      <sz val="22"/>
      <name val="Arial Cyr"/>
      <family val="0"/>
    </font>
    <font>
      <sz val="20"/>
      <name val="Bookman Old Style"/>
      <family val="1"/>
    </font>
    <font>
      <sz val="20"/>
      <name val="Arial Cyr"/>
      <family val="0"/>
    </font>
    <font>
      <sz val="11"/>
      <name val="Bookman Old Style"/>
      <family val="1"/>
    </font>
    <font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20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6"/>
      <color indexed="8"/>
      <name val="Bookman Old Style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b/>
      <i/>
      <sz val="20"/>
      <color theme="1"/>
      <name val="Bookman Old Style"/>
      <family val="1"/>
    </font>
    <font>
      <b/>
      <i/>
      <sz val="24"/>
      <color theme="1"/>
      <name val="Bookman Old Style"/>
      <family val="1"/>
    </font>
    <font>
      <b/>
      <i/>
      <sz val="18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6"/>
      <color theme="1"/>
      <name val="Bookman Old Style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i/>
      <sz val="10"/>
      <color theme="1"/>
      <name val="Cambria"/>
      <family val="1"/>
    </font>
    <font>
      <sz val="10"/>
      <color rgb="FF0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1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92" fillId="0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8" fillId="0" borderId="0" xfId="0" applyFont="1" applyAlignment="1">
      <alignment wrapText="1"/>
    </xf>
    <xf numFmtId="0" fontId="94" fillId="0" borderId="0" xfId="0" applyFont="1" applyAlignment="1">
      <alignment/>
    </xf>
    <xf numFmtId="0" fontId="16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22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center" wrapText="1"/>
    </xf>
    <xf numFmtId="0" fontId="94" fillId="33" borderId="1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2" fillId="0" borderId="18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2" fontId="15" fillId="34" borderId="2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5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/>
    </xf>
    <xf numFmtId="0" fontId="16" fillId="0" borderId="22" xfId="0" applyFont="1" applyBorder="1" applyAlignment="1">
      <alignment vertical="top" wrapText="1"/>
    </xf>
    <xf numFmtId="0" fontId="15" fillId="0" borderId="2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 vertical="top" wrapText="1"/>
    </xf>
    <xf numFmtId="2" fontId="15" fillId="33" borderId="22" xfId="0" applyNumberFormat="1" applyFont="1" applyFill="1" applyBorder="1" applyAlignment="1">
      <alignment vertical="center" wrapText="1"/>
    </xf>
    <xf numFmtId="2" fontId="15" fillId="33" borderId="2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95" fillId="35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27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58" applyFont="1" applyBorder="1" applyAlignment="1">
      <alignment horizontal="center" vertical="center" wrapText="1"/>
      <protection/>
    </xf>
    <xf numFmtId="0" fontId="26" fillId="36" borderId="10" xfId="0" applyFont="1" applyFill="1" applyBorder="1" applyAlignment="1">
      <alignment horizontal="center" wrapText="1"/>
    </xf>
    <xf numFmtId="0" fontId="26" fillId="36" borderId="29" xfId="0" applyFont="1" applyFill="1" applyBorder="1" applyAlignment="1">
      <alignment horizontal="center" wrapText="1"/>
    </xf>
    <xf numFmtId="0" fontId="26" fillId="36" borderId="11" xfId="0" applyFont="1" applyFill="1" applyBorder="1" applyAlignment="1">
      <alignment horizontal="center" wrapText="1"/>
    </xf>
    <xf numFmtId="0" fontId="26" fillId="36" borderId="30" xfId="0" applyFont="1" applyFill="1" applyBorder="1" applyAlignment="1">
      <alignment horizontal="center" wrapText="1"/>
    </xf>
    <xf numFmtId="1" fontId="26" fillId="36" borderId="31" xfId="0" applyNumberFormat="1" applyFont="1" applyFill="1" applyBorder="1" applyAlignment="1">
      <alignment horizontal="center" vertical="center" wrapText="1"/>
    </xf>
    <xf numFmtId="0" fontId="26" fillId="36" borderId="20" xfId="0" applyNumberFormat="1" applyFont="1" applyFill="1" applyBorder="1" applyAlignment="1">
      <alignment horizontal="center" vertical="center" wrapText="1"/>
    </xf>
    <xf numFmtId="0" fontId="26" fillId="36" borderId="31" xfId="0" applyNumberFormat="1" applyFont="1" applyFill="1" applyBorder="1" applyAlignment="1">
      <alignment horizontal="center" vertical="center" wrapText="1"/>
    </xf>
    <xf numFmtId="0" fontId="26" fillId="36" borderId="24" xfId="0" applyNumberFormat="1" applyFont="1" applyFill="1" applyBorder="1" applyAlignment="1">
      <alignment horizontal="center" wrapText="1"/>
    </xf>
    <xf numFmtId="0" fontId="26" fillId="36" borderId="32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left" vertical="top" wrapText="1"/>
    </xf>
    <xf numFmtId="1" fontId="24" fillId="0" borderId="13" xfId="0" applyNumberFormat="1" applyFont="1" applyBorder="1" applyAlignment="1">
      <alignment horizontal="center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33" xfId="0" applyFont="1" applyBorder="1" applyAlignment="1">
      <alignment horizontal="left" vertical="top" wrapText="1"/>
    </xf>
    <xf numFmtId="1" fontId="24" fillId="0" borderId="34" xfId="0" applyNumberFormat="1" applyFont="1" applyBorder="1" applyAlignment="1">
      <alignment horizontal="center" vertical="top" wrapText="1"/>
    </xf>
    <xf numFmtId="1" fontId="24" fillId="0" borderId="35" xfId="0" applyNumberFormat="1" applyFont="1" applyBorder="1" applyAlignment="1">
      <alignment horizontal="center" vertical="top" wrapText="1"/>
    </xf>
    <xf numFmtId="1" fontId="24" fillId="0" borderId="36" xfId="0" applyNumberFormat="1" applyFont="1" applyBorder="1" applyAlignment="1">
      <alignment horizontal="center" vertical="top" wrapText="1"/>
    </xf>
    <xf numFmtId="0" fontId="27" fillId="0" borderId="35" xfId="0" applyFont="1" applyBorder="1" applyAlignment="1">
      <alignment horizontal="left" vertical="top" wrapText="1"/>
    </xf>
    <xf numFmtId="1" fontId="24" fillId="0" borderId="37" xfId="0" applyNumberFormat="1" applyFont="1" applyBorder="1" applyAlignment="1">
      <alignment horizontal="center" vertical="top" wrapText="1"/>
    </xf>
    <xf numFmtId="0" fontId="5" fillId="35" borderId="35" xfId="0" applyFont="1" applyFill="1" applyBorder="1" applyAlignment="1">
      <alignment horizontal="center" vertical="center"/>
    </xf>
    <xf numFmtId="0" fontId="96" fillId="0" borderId="33" xfId="0" applyFont="1" applyBorder="1" applyAlignment="1">
      <alignment horizontal="center" vertical="center" wrapText="1"/>
    </xf>
    <xf numFmtId="0" fontId="5" fillId="0" borderId="38" xfId="58" applyFont="1" applyBorder="1" applyAlignment="1">
      <alignment horizontal="center" vertical="center" wrapText="1"/>
      <protection/>
    </xf>
    <xf numFmtId="0" fontId="95" fillId="0" borderId="39" xfId="0" applyFont="1" applyBorder="1" applyAlignment="1">
      <alignment horizontal="center" vertical="center" wrapText="1"/>
    </xf>
    <xf numFmtId="186" fontId="7" fillId="0" borderId="21" xfId="0" applyNumberFormat="1" applyFont="1" applyBorder="1" applyAlignment="1">
      <alignment horizontal="center" vertical="center" wrapText="1"/>
    </xf>
    <xf numFmtId="186" fontId="7" fillId="0" borderId="18" xfId="0" applyNumberFormat="1" applyFont="1" applyBorder="1" applyAlignment="1">
      <alignment horizontal="center" vertical="center" wrapText="1"/>
    </xf>
    <xf numFmtId="186" fontId="7" fillId="0" borderId="40" xfId="0" applyNumberFormat="1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186" fontId="8" fillId="0" borderId="21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186" fontId="8" fillId="0" borderId="40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186" fontId="8" fillId="0" borderId="43" xfId="0" applyNumberFormat="1" applyFont="1" applyFill="1" applyBorder="1" applyAlignment="1">
      <alignment horizontal="center" vertical="center"/>
    </xf>
    <xf numFmtId="186" fontId="8" fillId="0" borderId="44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 wrapText="1"/>
    </xf>
    <xf numFmtId="0" fontId="100" fillId="0" borderId="0" xfId="0" applyFont="1" applyAlignment="1">
      <alignment horizontal="justify" vertical="center"/>
    </xf>
    <xf numFmtId="0" fontId="100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 wrapText="1"/>
    </xf>
    <xf numFmtId="0" fontId="99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30" fillId="0" borderId="0" xfId="54" applyFont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14" fillId="36" borderId="10" xfId="54" applyFont="1" applyFill="1" applyBorder="1" applyAlignment="1">
      <alignment horizontal="center" wrapText="1"/>
      <protection/>
    </xf>
    <xf numFmtId="0" fontId="14" fillId="36" borderId="29" xfId="54" applyFont="1" applyFill="1" applyBorder="1" applyAlignment="1">
      <alignment horizontal="center" wrapText="1"/>
      <protection/>
    </xf>
    <xf numFmtId="1" fontId="34" fillId="36" borderId="31" xfId="54" applyNumberFormat="1" applyFont="1" applyFill="1" applyBorder="1" applyAlignment="1">
      <alignment horizontal="right" wrapText="1"/>
      <protection/>
    </xf>
    <xf numFmtId="0" fontId="34" fillId="36" borderId="20" xfId="54" applyNumberFormat="1" applyFont="1" applyFill="1" applyBorder="1" applyAlignment="1">
      <alignment horizontal="right" wrapText="1"/>
      <protection/>
    </xf>
    <xf numFmtId="0" fontId="34" fillId="36" borderId="31" xfId="54" applyNumberFormat="1" applyFont="1" applyFill="1" applyBorder="1" applyAlignment="1">
      <alignment horizontal="right" wrapText="1"/>
      <protection/>
    </xf>
    <xf numFmtId="1" fontId="33" fillId="0" borderId="13" xfId="54" applyNumberFormat="1" applyFont="1" applyBorder="1" applyAlignment="1">
      <alignment horizontal="center" vertical="top" wrapText="1"/>
      <protection/>
    </xf>
    <xf numFmtId="0" fontId="35" fillId="0" borderId="18" xfId="54" applyFont="1" applyBorder="1" applyAlignment="1">
      <alignment horizontal="left" vertical="top" wrapText="1"/>
      <protection/>
    </xf>
    <xf numFmtId="0" fontId="33" fillId="0" borderId="14" xfId="54" applyFont="1" applyBorder="1" applyAlignment="1">
      <alignment horizontal="center" vertical="top" wrapText="1"/>
      <protection/>
    </xf>
    <xf numFmtId="1" fontId="33" fillId="0" borderId="30" xfId="54" applyNumberFormat="1" applyFont="1" applyBorder="1" applyAlignment="1">
      <alignment horizontal="center" vertical="top" wrapText="1"/>
      <protection/>
    </xf>
    <xf numFmtId="0" fontId="2" fillId="0" borderId="0" xfId="54">
      <alignment/>
      <protection/>
    </xf>
    <xf numFmtId="0" fontId="32" fillId="0" borderId="0" xfId="54" applyFont="1">
      <alignment/>
      <protection/>
    </xf>
    <xf numFmtId="0" fontId="39" fillId="0" borderId="0" xfId="54" applyFont="1">
      <alignment/>
      <protection/>
    </xf>
    <xf numFmtId="0" fontId="34" fillId="0" borderId="0" xfId="54" applyFont="1" applyAlignment="1">
      <alignment horizontal="right"/>
      <protection/>
    </xf>
    <xf numFmtId="0" fontId="14" fillId="37" borderId="12" xfId="54" applyFont="1" applyFill="1" applyBorder="1" applyAlignment="1">
      <alignment horizontal="center" wrapText="1"/>
      <protection/>
    </xf>
    <xf numFmtId="0" fontId="34" fillId="36" borderId="12" xfId="54" applyFont="1" applyFill="1" applyBorder="1" applyAlignment="1">
      <alignment horizontal="center" wrapText="1"/>
      <protection/>
    </xf>
    <xf numFmtId="0" fontId="34" fillId="37" borderId="45" xfId="54" applyNumberFormat="1" applyFont="1" applyFill="1" applyBorder="1" applyAlignment="1">
      <alignment horizontal="center" wrapText="1"/>
      <protection/>
    </xf>
    <xf numFmtId="0" fontId="34" fillId="36" borderId="25" xfId="54" applyNumberFormat="1" applyFont="1" applyFill="1" applyBorder="1" applyAlignment="1">
      <alignment horizontal="right" wrapText="1"/>
      <protection/>
    </xf>
    <xf numFmtId="0" fontId="34" fillId="36" borderId="46" xfId="54" applyFont="1" applyFill="1" applyBorder="1" applyAlignment="1">
      <alignment horizontal="left" wrapText="1"/>
      <protection/>
    </xf>
    <xf numFmtId="0" fontId="34" fillId="36" borderId="11" xfId="54" applyFont="1" applyFill="1" applyBorder="1" applyAlignment="1">
      <alignment horizontal="center" wrapText="1"/>
      <protection/>
    </xf>
    <xf numFmtId="0" fontId="35" fillId="0" borderId="13" xfId="54" applyFont="1" applyBorder="1" applyAlignment="1">
      <alignment horizontal="center" vertical="top" wrapText="1"/>
      <protection/>
    </xf>
    <xf numFmtId="0" fontId="41" fillId="0" borderId="14" xfId="54" applyFont="1" applyBorder="1" applyAlignment="1">
      <alignment vertical="top" wrapText="1"/>
      <protection/>
    </xf>
    <xf numFmtId="0" fontId="41" fillId="0" borderId="36" xfId="54" applyFont="1" applyBorder="1" applyAlignment="1">
      <alignment vertical="top" wrapText="1"/>
      <protection/>
    </xf>
    <xf numFmtId="0" fontId="41" fillId="0" borderId="47" xfId="54" applyFont="1" applyBorder="1" applyAlignment="1">
      <alignment vertical="top" wrapText="1"/>
      <protection/>
    </xf>
    <xf numFmtId="1" fontId="33" fillId="0" borderId="48" xfId="54" applyNumberFormat="1" applyFont="1" applyBorder="1" applyAlignment="1">
      <alignment horizontal="center" vertical="top" wrapText="1"/>
      <protection/>
    </xf>
    <xf numFmtId="2" fontId="33" fillId="0" borderId="49" xfId="54" applyNumberFormat="1" applyFont="1" applyBorder="1" applyAlignment="1">
      <alignment horizontal="center" vertical="top" wrapText="1"/>
      <protection/>
    </xf>
    <xf numFmtId="0" fontId="34" fillId="36" borderId="50" xfId="54" applyFont="1" applyFill="1" applyBorder="1" applyAlignment="1">
      <alignment horizontal="left" wrapText="1"/>
      <protection/>
    </xf>
    <xf numFmtId="1" fontId="33" fillId="0" borderId="21" xfId="54" applyNumberFormat="1" applyFont="1" applyBorder="1" applyAlignment="1">
      <alignment horizontal="center" vertical="top" wrapText="1"/>
      <protection/>
    </xf>
    <xf numFmtId="2" fontId="33" fillId="33" borderId="13" xfId="54" applyNumberFormat="1" applyFont="1" applyFill="1" applyBorder="1" applyAlignment="1">
      <alignment horizontal="center" vertical="top" wrapText="1"/>
      <protection/>
    </xf>
    <xf numFmtId="2" fontId="33" fillId="0" borderId="13" xfId="54" applyNumberFormat="1" applyFont="1" applyBorder="1" applyAlignment="1">
      <alignment horizontal="center" vertical="top" wrapText="1"/>
      <protection/>
    </xf>
    <xf numFmtId="2" fontId="102" fillId="33" borderId="13" xfId="54" applyNumberFormat="1" applyFont="1" applyFill="1" applyBorder="1" applyAlignment="1">
      <alignment horizontal="center" vertical="top" wrapText="1"/>
      <protection/>
    </xf>
    <xf numFmtId="1" fontId="33" fillId="0" borderId="23" xfId="54" applyNumberFormat="1" applyFont="1" applyBorder="1" applyAlignment="1">
      <alignment horizontal="center" vertical="top" wrapText="1"/>
      <protection/>
    </xf>
    <xf numFmtId="2" fontId="33" fillId="0" borderId="51" xfId="54" applyNumberFormat="1" applyFont="1" applyBorder="1" applyAlignment="1">
      <alignment horizontal="center" vertical="top" wrapText="1"/>
      <protection/>
    </xf>
    <xf numFmtId="1" fontId="33" fillId="0" borderId="43" xfId="54" applyNumberFormat="1" applyFont="1" applyBorder="1" applyAlignment="1">
      <alignment horizontal="center" vertical="top" wrapText="1"/>
      <protection/>
    </xf>
    <xf numFmtId="2" fontId="33" fillId="0" borderId="52" xfId="54" applyNumberFormat="1" applyFont="1" applyBorder="1" applyAlignment="1">
      <alignment horizontal="center" vertical="top" wrapText="1"/>
      <protection/>
    </xf>
    <xf numFmtId="0" fontId="41" fillId="0" borderId="53" xfId="54" applyFont="1" applyBorder="1" applyAlignment="1">
      <alignment vertical="top" wrapText="1"/>
      <protection/>
    </xf>
    <xf numFmtId="0" fontId="41" fillId="0" borderId="54" xfId="54" applyFont="1" applyBorder="1" applyAlignment="1">
      <alignment vertical="top" wrapText="1"/>
      <protection/>
    </xf>
    <xf numFmtId="0" fontId="41" fillId="0" borderId="55" xfId="54" applyFont="1" applyBorder="1" applyAlignment="1">
      <alignment vertical="top" wrapText="1"/>
      <protection/>
    </xf>
    <xf numFmtId="1" fontId="33" fillId="0" borderId="0" xfId="54" applyNumberFormat="1" applyFont="1" applyBorder="1" applyAlignment="1">
      <alignment horizontal="center" vertical="top" wrapText="1"/>
      <protection/>
    </xf>
    <xf numFmtId="2" fontId="33" fillId="0" borderId="56" xfId="54" applyNumberFormat="1" applyFont="1" applyBorder="1" applyAlignment="1">
      <alignment horizontal="center" vertical="top" wrapText="1"/>
      <protection/>
    </xf>
    <xf numFmtId="0" fontId="41" fillId="0" borderId="39" xfId="54" applyFont="1" applyBorder="1" applyAlignment="1">
      <alignment vertical="top" wrapText="1"/>
      <protection/>
    </xf>
    <xf numFmtId="0" fontId="41" fillId="0" borderId="25" xfId="54" applyFont="1" applyBorder="1" applyAlignment="1">
      <alignment vertical="top" wrapText="1"/>
      <protection/>
    </xf>
    <xf numFmtId="0" fontId="41" fillId="0" borderId="57" xfId="54" applyFont="1" applyBorder="1" applyAlignment="1">
      <alignment vertical="top" wrapText="1"/>
      <protection/>
    </xf>
    <xf numFmtId="1" fontId="33" fillId="0" borderId="18" xfId="54" applyNumberFormat="1" applyFont="1" applyBorder="1" applyAlignment="1">
      <alignment horizontal="center" vertical="top" wrapText="1"/>
      <protection/>
    </xf>
    <xf numFmtId="2" fontId="33" fillId="0" borderId="18" xfId="54" applyNumberFormat="1" applyFont="1" applyBorder="1" applyAlignment="1">
      <alignment horizontal="center" vertical="top" wrapText="1"/>
      <protection/>
    </xf>
    <xf numFmtId="2" fontId="33" fillId="33" borderId="30" xfId="54" applyNumberFormat="1" applyFont="1" applyFill="1" applyBorder="1" applyAlignment="1">
      <alignment horizontal="center" vertical="top" wrapText="1"/>
      <protection/>
    </xf>
    <xf numFmtId="2" fontId="33" fillId="0" borderId="30" xfId="54" applyNumberFormat="1" applyFont="1" applyBorder="1" applyAlignment="1">
      <alignment horizontal="center" vertical="top" wrapText="1"/>
      <protection/>
    </xf>
    <xf numFmtId="0" fontId="33" fillId="38" borderId="58" xfId="54" applyFont="1" applyFill="1" applyBorder="1" applyAlignment="1">
      <alignment horizontal="center" vertical="top" wrapText="1"/>
      <protection/>
    </xf>
    <xf numFmtId="0" fontId="42" fillId="39" borderId="59" xfId="54" applyFont="1" applyFill="1" applyBorder="1" applyAlignment="1">
      <alignment wrapText="1"/>
      <protection/>
    </xf>
    <xf numFmtId="0" fontId="43" fillId="38" borderId="18" xfId="54" applyFont="1" applyFill="1" applyBorder="1" applyAlignment="1">
      <alignment wrapText="1"/>
      <protection/>
    </xf>
    <xf numFmtId="0" fontId="33" fillId="38" borderId="60" xfId="54" applyFont="1" applyFill="1" applyBorder="1" applyAlignment="1">
      <alignment horizontal="center" vertical="center" wrapText="1"/>
      <protection/>
    </xf>
    <xf numFmtId="1" fontId="34" fillId="38" borderId="60" xfId="54" applyNumberFormat="1" applyFont="1" applyFill="1" applyBorder="1" applyAlignment="1">
      <alignment horizontal="center" vertical="center" wrapText="1"/>
      <protection/>
    </xf>
    <xf numFmtId="0" fontId="33" fillId="33" borderId="0" xfId="54" applyFont="1" applyFill="1" applyBorder="1" applyAlignment="1">
      <alignment horizontal="center" vertical="center" wrapText="1"/>
      <protection/>
    </xf>
    <xf numFmtId="0" fontId="33" fillId="33" borderId="56" xfId="54" applyFont="1" applyFill="1" applyBorder="1" applyAlignment="1">
      <alignment horizontal="center" vertical="center" wrapText="1"/>
      <protection/>
    </xf>
    <xf numFmtId="2" fontId="33" fillId="33" borderId="18" xfId="54" applyNumberFormat="1" applyFont="1" applyFill="1" applyBorder="1" applyAlignment="1">
      <alignment horizontal="center" vertical="top" wrapText="1"/>
      <protection/>
    </xf>
    <xf numFmtId="0" fontId="44" fillId="0" borderId="0" xfId="54" applyFont="1">
      <alignment/>
      <protection/>
    </xf>
    <xf numFmtId="0" fontId="45" fillId="0" borderId="0" xfId="54" applyFont="1" applyBorder="1" applyAlignment="1">
      <alignment horizontal="left" wrapText="1"/>
      <protection/>
    </xf>
    <xf numFmtId="0" fontId="46" fillId="0" borderId="0" xfId="54" applyFont="1" applyBorder="1">
      <alignment/>
      <protection/>
    </xf>
    <xf numFmtId="0" fontId="46" fillId="0" borderId="0" xfId="54" applyFont="1">
      <alignment/>
      <protection/>
    </xf>
    <xf numFmtId="0" fontId="2" fillId="0" borderId="0" xfId="54" applyBorder="1">
      <alignment/>
      <protection/>
    </xf>
    <xf numFmtId="0" fontId="14" fillId="37" borderId="29" xfId="54" applyFont="1" applyFill="1" applyBorder="1" applyAlignment="1">
      <alignment horizontal="center" wrapText="1"/>
      <protection/>
    </xf>
    <xf numFmtId="0" fontId="34" fillId="37" borderId="12" xfId="54" applyFont="1" applyFill="1" applyBorder="1" applyAlignment="1">
      <alignment horizontal="center" wrapText="1"/>
      <protection/>
    </xf>
    <xf numFmtId="0" fontId="34" fillId="37" borderId="61" xfId="54" applyFont="1" applyFill="1" applyBorder="1" applyAlignment="1">
      <alignment horizontal="center" wrapText="1"/>
      <protection/>
    </xf>
    <xf numFmtId="0" fontId="14" fillId="37" borderId="10" xfId="54" applyFont="1" applyFill="1" applyBorder="1" applyAlignment="1">
      <alignment horizontal="center" wrapText="1"/>
      <protection/>
    </xf>
    <xf numFmtId="1" fontId="34" fillId="37" borderId="20" xfId="54" applyNumberFormat="1" applyFont="1" applyFill="1" applyBorder="1" applyAlignment="1">
      <alignment horizontal="right" wrapText="1"/>
      <protection/>
    </xf>
    <xf numFmtId="0" fontId="34" fillId="37" borderId="62" xfId="54" applyFont="1" applyFill="1" applyBorder="1" applyAlignment="1">
      <alignment horizontal="left" wrapText="1"/>
      <protection/>
    </xf>
    <xf numFmtId="0" fontId="34" fillId="37" borderId="20" xfId="54" applyNumberFormat="1" applyFont="1" applyFill="1" applyBorder="1" applyAlignment="1">
      <alignment horizontal="right" wrapText="1"/>
      <protection/>
    </xf>
    <xf numFmtId="0" fontId="34" fillId="37" borderId="20" xfId="54" applyFont="1" applyFill="1" applyBorder="1" applyAlignment="1">
      <alignment horizontal="left" wrapText="1"/>
      <protection/>
    </xf>
    <xf numFmtId="0" fontId="34" fillId="37" borderId="31" xfId="54" applyNumberFormat="1" applyFont="1" applyFill="1" applyBorder="1" applyAlignment="1">
      <alignment horizontal="right" wrapText="1"/>
      <protection/>
    </xf>
    <xf numFmtId="0" fontId="34" fillId="36" borderId="25" xfId="54" applyFont="1" applyFill="1" applyBorder="1" applyAlignment="1">
      <alignment horizontal="left" wrapText="1"/>
      <protection/>
    </xf>
    <xf numFmtId="0" fontId="41" fillId="0" borderId="18" xfId="54" applyFont="1" applyBorder="1" applyAlignment="1">
      <alignment horizontal="center" vertical="top" wrapText="1"/>
      <protection/>
    </xf>
    <xf numFmtId="1" fontId="33" fillId="0" borderId="57" xfId="54" applyNumberFormat="1" applyFont="1" applyBorder="1" applyAlignment="1">
      <alignment horizontal="center" vertical="top" wrapText="1"/>
      <protection/>
    </xf>
    <xf numFmtId="2" fontId="33" fillId="0" borderId="22" xfId="54" applyNumberFormat="1" applyFont="1" applyBorder="1" applyAlignment="1">
      <alignment horizontal="center" vertical="top" wrapText="1"/>
      <protection/>
    </xf>
    <xf numFmtId="1" fontId="33" fillId="0" borderId="63" xfId="54" applyNumberFormat="1" applyFont="1" applyBorder="1" applyAlignment="1">
      <alignment horizontal="center" vertical="top" wrapText="1"/>
      <protection/>
    </xf>
    <xf numFmtId="0" fontId="41" fillId="0" borderId="22" xfId="54" applyFont="1" applyBorder="1" applyAlignment="1">
      <alignment vertical="top" wrapText="1"/>
      <protection/>
    </xf>
    <xf numFmtId="2" fontId="102" fillId="33" borderId="18" xfId="54" applyNumberFormat="1" applyFont="1" applyFill="1" applyBorder="1" applyAlignment="1">
      <alignment horizontal="center" vertical="top" wrapText="1"/>
      <protection/>
    </xf>
    <xf numFmtId="1" fontId="33" fillId="0" borderId="50" xfId="54" applyNumberFormat="1" applyFont="1" applyBorder="1" applyAlignment="1">
      <alignment horizontal="center" vertical="top" wrapText="1"/>
      <protection/>
    </xf>
    <xf numFmtId="0" fontId="42" fillId="39" borderId="37" xfId="54" applyFont="1" applyFill="1" applyBorder="1" applyAlignment="1">
      <alignment wrapText="1"/>
      <protection/>
    </xf>
    <xf numFmtId="0" fontId="43" fillId="38" borderId="64" xfId="54" applyFont="1" applyFill="1" applyBorder="1" applyAlignment="1">
      <alignment wrapText="1"/>
      <protection/>
    </xf>
    <xf numFmtId="0" fontId="33" fillId="38" borderId="63" xfId="54" applyFont="1" applyFill="1" applyBorder="1" applyAlignment="1">
      <alignment horizontal="center" vertical="center" wrapText="1"/>
      <protection/>
    </xf>
    <xf numFmtId="1" fontId="33" fillId="0" borderId="13" xfId="0" applyNumberFormat="1" applyFont="1" applyBorder="1" applyAlignment="1">
      <alignment horizontal="center" vertical="top" wrapText="1"/>
    </xf>
    <xf numFmtId="1" fontId="33" fillId="0" borderId="30" xfId="0" applyNumberFormat="1" applyFont="1" applyBorder="1" applyAlignment="1">
      <alignment horizontal="center" vertical="top" wrapText="1"/>
    </xf>
    <xf numFmtId="0" fontId="33" fillId="0" borderId="18" xfId="54" applyFont="1" applyBorder="1" applyAlignment="1">
      <alignment horizontal="center" vertical="top" wrapText="1"/>
      <protection/>
    </xf>
    <xf numFmtId="0" fontId="33" fillId="0" borderId="58" xfId="54" applyFont="1" applyBorder="1" applyAlignment="1">
      <alignment horizontal="center" vertical="top" wrapText="1"/>
      <protection/>
    </xf>
    <xf numFmtId="0" fontId="35" fillId="0" borderId="65" xfId="54" applyFont="1" applyBorder="1" applyAlignment="1">
      <alignment horizontal="left" vertical="top" wrapText="1"/>
      <protection/>
    </xf>
    <xf numFmtId="2" fontId="33" fillId="33" borderId="34" xfId="54" applyNumberFormat="1" applyFont="1" applyFill="1" applyBorder="1" applyAlignment="1">
      <alignment horizontal="center" vertical="top" wrapText="1"/>
      <protection/>
    </xf>
    <xf numFmtId="1" fontId="33" fillId="0" borderId="35" xfId="54" applyNumberFormat="1" applyFont="1" applyBorder="1" applyAlignment="1">
      <alignment horizontal="center" vertical="top" wrapText="1"/>
      <protection/>
    </xf>
    <xf numFmtId="2" fontId="33" fillId="0" borderId="35" xfId="54" applyNumberFormat="1" applyFont="1" applyBorder="1" applyAlignment="1">
      <alignment horizontal="center" vertical="top" wrapText="1"/>
      <protection/>
    </xf>
    <xf numFmtId="2" fontId="33" fillId="0" borderId="58" xfId="54" applyNumberFormat="1" applyFont="1" applyBorder="1" applyAlignment="1">
      <alignment horizontal="center" vertical="top" wrapText="1"/>
      <protection/>
    </xf>
    <xf numFmtId="2" fontId="33" fillId="33" borderId="47" xfId="54" applyNumberFormat="1" applyFont="1" applyFill="1" applyBorder="1" applyAlignment="1">
      <alignment horizontal="center" vertical="top" wrapText="1"/>
      <protection/>
    </xf>
    <xf numFmtId="2" fontId="33" fillId="0" borderId="14" xfId="54" applyNumberFormat="1" applyFont="1" applyBorder="1" applyAlignment="1">
      <alignment horizontal="center" vertical="top" wrapText="1"/>
      <protection/>
    </xf>
    <xf numFmtId="0" fontId="2" fillId="0" borderId="18" xfId="54" applyBorder="1">
      <alignment/>
      <protection/>
    </xf>
    <xf numFmtId="2" fontId="33" fillId="33" borderId="66" xfId="54" applyNumberFormat="1" applyFont="1" applyFill="1" applyBorder="1" applyAlignment="1">
      <alignment horizontal="center" vertical="top" wrapText="1"/>
      <protection/>
    </xf>
    <xf numFmtId="2" fontId="33" fillId="0" borderId="67" xfId="54" applyNumberFormat="1" applyFont="1" applyBorder="1" applyAlignment="1">
      <alignment horizontal="center" vertical="top" wrapText="1"/>
      <protection/>
    </xf>
    <xf numFmtId="2" fontId="33" fillId="33" borderId="57" xfId="54" applyNumberFormat="1" applyFont="1" applyFill="1" applyBorder="1" applyAlignment="1">
      <alignment horizontal="center" vertical="top" wrapText="1"/>
      <protection/>
    </xf>
    <xf numFmtId="0" fontId="34" fillId="36" borderId="30" xfId="0" applyFont="1" applyFill="1" applyBorder="1" applyAlignment="1">
      <alignment horizontal="center" wrapText="1"/>
    </xf>
    <xf numFmtId="0" fontId="34" fillId="36" borderId="28" xfId="0" applyNumberFormat="1" applyFont="1" applyFill="1" applyBorder="1" applyAlignment="1">
      <alignment horizontal="center" wrapText="1"/>
    </xf>
    <xf numFmtId="0" fontId="38" fillId="0" borderId="21" xfId="0" applyFont="1" applyBorder="1" applyAlignment="1">
      <alignment horizontal="center" vertical="top" wrapText="1"/>
    </xf>
    <xf numFmtId="0" fontId="48" fillId="0" borderId="40" xfId="0" applyFont="1" applyBorder="1" applyAlignment="1">
      <alignment horizontal="left" vertical="top" wrapText="1"/>
    </xf>
    <xf numFmtId="1" fontId="33" fillId="0" borderId="27" xfId="0" applyNumberFormat="1" applyFont="1" applyBorder="1" applyAlignment="1">
      <alignment horizontal="center" vertical="top" wrapText="1"/>
    </xf>
    <xf numFmtId="1" fontId="33" fillId="0" borderId="26" xfId="0" applyNumberFormat="1" applyFont="1" applyBorder="1" applyAlignment="1">
      <alignment horizontal="center" vertical="top" wrapText="1"/>
    </xf>
    <xf numFmtId="1" fontId="33" fillId="0" borderId="32" xfId="0" applyNumberFormat="1" applyFont="1" applyBorder="1" applyAlignment="1">
      <alignment horizontal="center" vertical="top" wrapText="1"/>
    </xf>
    <xf numFmtId="0" fontId="38" fillId="0" borderId="43" xfId="0" applyFont="1" applyBorder="1" applyAlignment="1">
      <alignment horizontal="center" vertical="top" wrapText="1"/>
    </xf>
    <xf numFmtId="0" fontId="48" fillId="0" borderId="45" xfId="0" applyFont="1" applyBorder="1" applyAlignment="1">
      <alignment horizontal="left" vertical="top" wrapText="1"/>
    </xf>
    <xf numFmtId="0" fontId="103" fillId="35" borderId="2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186" fontId="8" fillId="0" borderId="48" xfId="0" applyNumberFormat="1" applyFont="1" applyFill="1" applyBorder="1" applyAlignment="1">
      <alignment horizontal="center" vertical="center"/>
    </xf>
    <xf numFmtId="186" fontId="8" fillId="0" borderId="65" xfId="0" applyNumberFormat="1" applyFont="1" applyFill="1" applyBorder="1" applyAlignment="1">
      <alignment horizontal="center" vertical="center"/>
    </xf>
    <xf numFmtId="186" fontId="8" fillId="0" borderId="49" xfId="0" applyNumberFormat="1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 wrapText="1"/>
    </xf>
    <xf numFmtId="186" fontId="7" fillId="0" borderId="48" xfId="0" applyNumberFormat="1" applyFont="1" applyBorder="1" applyAlignment="1">
      <alignment horizontal="center" vertical="center" wrapText="1"/>
    </xf>
    <xf numFmtId="186" fontId="7" fillId="0" borderId="65" xfId="0" applyNumberFormat="1" applyFont="1" applyBorder="1" applyAlignment="1">
      <alignment horizontal="center" vertical="center" wrapText="1"/>
    </xf>
    <xf numFmtId="186" fontId="7" fillId="0" borderId="49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96" fillId="0" borderId="27" xfId="0" applyFont="1" applyFill="1" applyBorder="1" applyAlignment="1">
      <alignment horizontal="center" vertical="center" wrapText="1"/>
    </xf>
    <xf numFmtId="0" fontId="5" fillId="0" borderId="68" xfId="58" applyFont="1" applyFill="1" applyBorder="1" applyAlignment="1">
      <alignment horizontal="center" vertical="center" wrapText="1"/>
      <protection/>
    </xf>
    <xf numFmtId="186" fontId="7" fillId="0" borderId="69" xfId="0" applyNumberFormat="1" applyFont="1" applyFill="1" applyBorder="1" applyAlignment="1">
      <alignment horizontal="center" vertical="center" wrapText="1"/>
    </xf>
    <xf numFmtId="186" fontId="7" fillId="0" borderId="70" xfId="0" applyNumberFormat="1" applyFont="1" applyFill="1" applyBorder="1" applyAlignment="1">
      <alignment horizontal="center" vertical="center" wrapText="1"/>
    </xf>
    <xf numFmtId="186" fontId="7" fillId="0" borderId="7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96" fillId="0" borderId="26" xfId="0" applyFont="1" applyFill="1" applyBorder="1" applyAlignment="1">
      <alignment horizontal="center" vertical="center" wrapText="1"/>
    </xf>
    <xf numFmtId="0" fontId="5" fillId="0" borderId="46" xfId="58" applyFont="1" applyFill="1" applyBorder="1" applyAlignment="1">
      <alignment horizontal="center" vertical="center" wrapText="1"/>
      <protection/>
    </xf>
    <xf numFmtId="186" fontId="7" fillId="0" borderId="21" xfId="0" applyNumberFormat="1" applyFont="1" applyFill="1" applyBorder="1" applyAlignment="1">
      <alignment horizontal="center" vertical="center" wrapText="1"/>
    </xf>
    <xf numFmtId="186" fontId="7" fillId="0" borderId="18" xfId="0" applyNumberFormat="1" applyFont="1" applyFill="1" applyBorder="1" applyAlignment="1">
      <alignment horizontal="center" vertical="center" wrapText="1"/>
    </xf>
    <xf numFmtId="186" fontId="7" fillId="0" borderId="40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5" fillId="0" borderId="27" xfId="0" applyFont="1" applyFill="1" applyBorder="1" applyAlignment="1">
      <alignment horizontal="center" vertical="center" wrapText="1"/>
    </xf>
    <xf numFmtId="0" fontId="96" fillId="0" borderId="7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96" fillId="0" borderId="33" xfId="0" applyFont="1" applyFill="1" applyBorder="1" applyAlignment="1">
      <alignment horizontal="center" vertical="center" wrapText="1"/>
    </xf>
    <xf numFmtId="0" fontId="5" fillId="0" borderId="38" xfId="58" applyFont="1" applyFill="1" applyBorder="1" applyAlignment="1">
      <alignment horizontal="center" vertical="center" wrapText="1"/>
      <protection/>
    </xf>
    <xf numFmtId="186" fontId="7" fillId="0" borderId="48" xfId="0" applyNumberFormat="1" applyFont="1" applyFill="1" applyBorder="1" applyAlignment="1">
      <alignment horizontal="center" vertical="center" wrapText="1"/>
    </xf>
    <xf numFmtId="186" fontId="7" fillId="0" borderId="65" xfId="0" applyNumberFormat="1" applyFont="1" applyFill="1" applyBorder="1" applyAlignment="1">
      <alignment horizontal="center" vertical="center" wrapText="1"/>
    </xf>
    <xf numFmtId="186" fontId="7" fillId="0" borderId="49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104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5" fillId="35" borderId="14" xfId="59" applyFont="1" applyFill="1" applyBorder="1" applyAlignment="1">
      <alignment horizontal="center" vertical="center" wrapText="1"/>
      <protection/>
    </xf>
    <xf numFmtId="0" fontId="75" fillId="35" borderId="36" xfId="59" applyFont="1" applyFill="1" applyBorder="1" applyAlignment="1">
      <alignment horizontal="center" vertical="center" wrapText="1"/>
      <protection/>
    </xf>
    <xf numFmtId="0" fontId="75" fillId="35" borderId="47" xfId="59" applyFont="1" applyFill="1" applyBorder="1" applyAlignment="1">
      <alignment horizontal="center" vertical="center" wrapText="1"/>
      <protection/>
    </xf>
    <xf numFmtId="0" fontId="105" fillId="0" borderId="0" xfId="0" applyFont="1" applyBorder="1" applyAlignment="1">
      <alignment horizontal="left" vertical="center" wrapText="1"/>
    </xf>
    <xf numFmtId="3" fontId="106" fillId="0" borderId="73" xfId="0" applyNumberFormat="1" applyFont="1" applyFill="1" applyBorder="1" applyAlignment="1">
      <alignment horizontal="left" vertical="center"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36" xfId="58" applyFont="1" applyBorder="1" applyAlignment="1">
      <alignment horizontal="center" vertical="center" wrapText="1"/>
      <protection/>
    </xf>
    <xf numFmtId="0" fontId="5" fillId="0" borderId="47" xfId="58" applyFont="1" applyBorder="1" applyAlignment="1">
      <alignment horizontal="center" vertical="center" wrapText="1"/>
      <protection/>
    </xf>
    <xf numFmtId="3" fontId="106" fillId="0" borderId="0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36" borderId="30" xfId="54" applyFont="1" applyFill="1" applyBorder="1" applyAlignment="1">
      <alignment horizontal="center" vertical="center" wrapText="1"/>
      <protection/>
    </xf>
    <xf numFmtId="0" fontId="14" fillId="36" borderId="33" xfId="54" applyFont="1" applyFill="1" applyBorder="1" applyAlignment="1">
      <alignment horizontal="center" vertical="center" wrapText="1"/>
      <protection/>
    </xf>
    <xf numFmtId="0" fontId="22" fillId="0" borderId="0" xfId="54" applyFont="1" applyAlignment="1">
      <alignment horizontal="left" wrapText="1"/>
      <protection/>
    </xf>
    <xf numFmtId="0" fontId="45" fillId="0" borderId="0" xfId="54" applyFont="1" applyBorder="1" applyAlignment="1">
      <alignment horizontal="right" wrapText="1"/>
      <protection/>
    </xf>
    <xf numFmtId="0" fontId="45" fillId="0" borderId="0" xfId="54" applyFont="1" applyBorder="1" applyAlignment="1">
      <alignment horizontal="center" wrapText="1"/>
      <protection/>
    </xf>
    <xf numFmtId="0" fontId="45" fillId="0" borderId="0" xfId="54" applyFont="1" applyBorder="1" applyAlignment="1">
      <alignment horizontal="left" wrapText="1"/>
      <protection/>
    </xf>
    <xf numFmtId="0" fontId="30" fillId="0" borderId="0" xfId="54" applyFont="1" applyAlignment="1">
      <alignment horizontal="center" wrapText="1"/>
      <protection/>
    </xf>
    <xf numFmtId="0" fontId="32" fillId="0" borderId="0" xfId="54" applyFont="1" applyAlignment="1">
      <alignment wrapText="1"/>
      <protection/>
    </xf>
    <xf numFmtId="0" fontId="31" fillId="0" borderId="0" xfId="54" applyFont="1" applyAlignment="1">
      <alignment horizontal="center" wrapText="1"/>
      <protection/>
    </xf>
    <xf numFmtId="0" fontId="12" fillId="37" borderId="69" xfId="54" applyFont="1" applyFill="1" applyBorder="1" applyAlignment="1">
      <alignment horizontal="center" vertical="center" wrapText="1"/>
      <protection/>
    </xf>
    <xf numFmtId="0" fontId="33" fillId="37" borderId="23" xfId="54" applyFont="1" applyFill="1" applyBorder="1" applyAlignment="1">
      <alignment horizontal="center" vertical="center" wrapText="1"/>
      <protection/>
    </xf>
    <xf numFmtId="0" fontId="40" fillId="37" borderId="61" xfId="54" applyFont="1" applyFill="1" applyBorder="1" applyAlignment="1">
      <alignment horizontal="center" vertical="center" wrapText="1"/>
      <protection/>
    </xf>
    <xf numFmtId="0" fontId="40" fillId="37" borderId="73" xfId="54" applyFont="1" applyFill="1" applyBorder="1" applyAlignment="1">
      <alignment horizontal="center" vertical="center" wrapText="1"/>
      <protection/>
    </xf>
    <xf numFmtId="0" fontId="40" fillId="37" borderId="66" xfId="54" applyFont="1" applyFill="1" applyBorder="1" applyAlignment="1">
      <alignment horizontal="center" vertical="center" wrapText="1"/>
      <protection/>
    </xf>
    <xf numFmtId="0" fontId="40" fillId="37" borderId="74" xfId="54" applyFont="1" applyFill="1" applyBorder="1" applyAlignment="1">
      <alignment horizontal="center" vertical="center" wrapText="1"/>
      <protection/>
    </xf>
    <xf numFmtId="0" fontId="40" fillId="37" borderId="59" xfId="54" applyFont="1" applyFill="1" applyBorder="1" applyAlignment="1">
      <alignment horizontal="center" vertical="center" wrapText="1"/>
      <protection/>
    </xf>
    <xf numFmtId="0" fontId="40" fillId="37" borderId="34" xfId="54" applyFont="1" applyFill="1" applyBorder="1" applyAlignment="1">
      <alignment horizontal="center" vertical="center" wrapText="1"/>
      <protection/>
    </xf>
    <xf numFmtId="0" fontId="41" fillId="0" borderId="22" xfId="54" applyFont="1" applyBorder="1" applyAlignment="1">
      <alignment horizontal="left" vertical="top" wrapText="1"/>
      <protection/>
    </xf>
    <xf numFmtId="0" fontId="41" fillId="0" borderId="57" xfId="54" applyFont="1" applyBorder="1" applyAlignment="1">
      <alignment horizontal="left" vertical="top" wrapText="1"/>
      <protection/>
    </xf>
    <xf numFmtId="1" fontId="33" fillId="0" borderId="22" xfId="54" applyNumberFormat="1" applyFont="1" applyBorder="1" applyAlignment="1">
      <alignment horizontal="center" vertical="top" wrapText="1"/>
      <protection/>
    </xf>
    <xf numFmtId="1" fontId="33" fillId="0" borderId="57" xfId="54" applyNumberFormat="1" applyFont="1" applyBorder="1" applyAlignment="1">
      <alignment horizontal="center" vertical="top" wrapText="1"/>
      <protection/>
    </xf>
    <xf numFmtId="0" fontId="14" fillId="36" borderId="30" xfId="54" applyFont="1" applyFill="1" applyBorder="1" applyAlignment="1">
      <alignment horizontal="center" wrapText="1"/>
      <protection/>
    </xf>
    <xf numFmtId="0" fontId="14" fillId="36" borderId="33" xfId="54" applyFont="1" applyFill="1" applyBorder="1" applyAlignment="1">
      <alignment horizontal="center" wrapText="1"/>
      <protection/>
    </xf>
    <xf numFmtId="0" fontId="34" fillId="37" borderId="22" xfId="54" applyNumberFormat="1" applyFont="1" applyFill="1" applyBorder="1" applyAlignment="1">
      <alignment horizontal="center" wrapText="1"/>
      <protection/>
    </xf>
    <xf numFmtId="0" fontId="34" fillId="37" borderId="57" xfId="54" applyNumberFormat="1" applyFont="1" applyFill="1" applyBorder="1" applyAlignment="1">
      <alignment horizontal="center" wrapText="1"/>
      <protection/>
    </xf>
    <xf numFmtId="0" fontId="12" fillId="37" borderId="16" xfId="54" applyFont="1" applyFill="1" applyBorder="1" applyAlignment="1">
      <alignment horizontal="center" vertical="center" wrapText="1"/>
      <protection/>
    </xf>
    <xf numFmtId="0" fontId="12" fillId="37" borderId="75" xfId="54" applyFont="1" applyFill="1" applyBorder="1" applyAlignment="1">
      <alignment horizontal="center" vertical="center" wrapText="1"/>
      <protection/>
    </xf>
    <xf numFmtId="0" fontId="12" fillId="37" borderId="64" xfId="54" applyFont="1" applyFill="1" applyBorder="1" applyAlignment="1">
      <alignment horizontal="center" vertical="center" wrapText="1"/>
      <protection/>
    </xf>
    <xf numFmtId="0" fontId="12" fillId="37" borderId="63" xfId="54" applyFont="1" applyFill="1" applyBorder="1" applyAlignment="1">
      <alignment horizontal="center" vertical="center" wrapText="1"/>
      <protection/>
    </xf>
    <xf numFmtId="0" fontId="14" fillId="37" borderId="22" xfId="54" applyFont="1" applyFill="1" applyBorder="1" applyAlignment="1">
      <alignment horizontal="center" wrapText="1"/>
      <protection/>
    </xf>
    <xf numFmtId="0" fontId="14" fillId="37" borderId="57" xfId="54" applyFont="1" applyFill="1" applyBorder="1" applyAlignment="1">
      <alignment horizontal="center" wrapText="1"/>
      <protection/>
    </xf>
    <xf numFmtId="0" fontId="47" fillId="0" borderId="0" xfId="54" applyFont="1" applyBorder="1" applyAlignment="1">
      <alignment horizontal="center" wrapText="1"/>
      <protection/>
    </xf>
    <xf numFmtId="0" fontId="38" fillId="0" borderId="0" xfId="54" applyFont="1" applyBorder="1" applyAlignment="1">
      <alignment horizontal="center" wrapText="1"/>
      <protection/>
    </xf>
    <xf numFmtId="0" fontId="38" fillId="0" borderId="0" xfId="54" applyFont="1" applyBorder="1" applyAlignment="1">
      <alignment horizontal="right" wrapText="1"/>
      <protection/>
    </xf>
    <xf numFmtId="1" fontId="33" fillId="0" borderId="18" xfId="54" applyNumberFormat="1" applyFont="1" applyBorder="1" applyAlignment="1">
      <alignment horizontal="center" vertical="top" wrapText="1"/>
      <protection/>
    </xf>
    <xf numFmtId="2" fontId="33" fillId="0" borderId="18" xfId="54" applyNumberFormat="1" applyFont="1" applyBorder="1" applyAlignment="1">
      <alignment horizontal="center" vertical="top" wrapText="1"/>
      <protection/>
    </xf>
    <xf numFmtId="2" fontId="33" fillId="0" borderId="57" xfId="54" applyNumberFormat="1" applyFont="1" applyFill="1" applyBorder="1" applyAlignment="1">
      <alignment horizontal="center" vertical="center" wrapText="1"/>
      <protection/>
    </xf>
    <xf numFmtId="0" fontId="33" fillId="0" borderId="18" xfId="54" applyFont="1" applyFill="1" applyBorder="1" applyAlignment="1">
      <alignment horizontal="center" vertical="center" wrapText="1"/>
      <protection/>
    </xf>
    <xf numFmtId="1" fontId="33" fillId="0" borderId="65" xfId="54" applyNumberFormat="1" applyFont="1" applyBorder="1" applyAlignment="1">
      <alignment horizontal="center" vertical="top" wrapText="1"/>
      <protection/>
    </xf>
    <xf numFmtId="0" fontId="12" fillId="0" borderId="0" xfId="54" applyFont="1" applyAlignment="1">
      <alignment horizont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 wrapText="1"/>
      <protection/>
    </xf>
    <xf numFmtId="0" fontId="12" fillId="36" borderId="76" xfId="54" applyFont="1" applyFill="1" applyBorder="1" applyAlignment="1">
      <alignment horizontal="center" vertical="center" wrapText="1"/>
      <protection/>
    </xf>
    <xf numFmtId="0" fontId="12" fillId="36" borderId="24" xfId="54" applyFont="1" applyFill="1" applyBorder="1" applyAlignment="1">
      <alignment horizontal="center" vertical="center" wrapText="1"/>
      <protection/>
    </xf>
    <xf numFmtId="0" fontId="14" fillId="36" borderId="18" xfId="54" applyFont="1" applyFill="1" applyBorder="1" applyAlignment="1">
      <alignment horizontal="center" wrapText="1"/>
      <protection/>
    </xf>
    <xf numFmtId="0" fontId="34" fillId="36" borderId="19" xfId="54" applyNumberFormat="1" applyFont="1" applyFill="1" applyBorder="1" applyAlignment="1">
      <alignment horizontal="center" wrapText="1"/>
      <protection/>
    </xf>
    <xf numFmtId="0" fontId="3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59" xfId="0" applyFont="1" applyBorder="1" applyAlignment="1">
      <alignment horizontal="center" wrapText="1"/>
    </xf>
    <xf numFmtId="0" fontId="42" fillId="36" borderId="69" xfId="0" applyFont="1" applyFill="1" applyBorder="1" applyAlignment="1">
      <alignment horizontal="center" vertical="center" wrapText="1"/>
    </xf>
    <xf numFmtId="0" fontId="103" fillId="36" borderId="21" xfId="0" applyFont="1" applyFill="1" applyBorder="1" applyAlignment="1">
      <alignment horizontal="center" vertical="center" wrapText="1"/>
    </xf>
    <xf numFmtId="0" fontId="42" fillId="36" borderId="71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5" fillId="36" borderId="6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5" fillId="36" borderId="76" xfId="0" applyFont="1" applyFill="1" applyBorder="1" applyAlignment="1">
      <alignment horizontal="center" vertical="center" wrapText="1"/>
    </xf>
    <xf numFmtId="0" fontId="25" fillId="36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5" fillId="0" borderId="1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186" fontId="15" fillId="0" borderId="14" xfId="0" applyNumberFormat="1" applyFont="1" applyBorder="1" applyAlignment="1">
      <alignment horizontal="center" vertical="center"/>
    </xf>
    <xf numFmtId="186" fontId="15" fillId="0" borderId="47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36" borderId="69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13" fillId="36" borderId="76" xfId="0" applyFont="1" applyFill="1" applyBorder="1" applyAlignment="1">
      <alignment horizontal="center" vertical="center" wrapText="1"/>
    </xf>
    <xf numFmtId="0" fontId="13" fillId="36" borderId="24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vertical="center" wrapText="1"/>
    </xf>
    <xf numFmtId="0" fontId="14" fillId="36" borderId="57" xfId="0" applyFont="1" applyFill="1" applyBorder="1" applyAlignment="1">
      <alignment horizontal="center" vertical="center" wrapText="1"/>
    </xf>
    <xf numFmtId="0" fontId="14" fillId="36" borderId="77" xfId="0" applyNumberFormat="1" applyFont="1" applyFill="1" applyBorder="1" applyAlignment="1">
      <alignment horizontal="center" wrapText="1"/>
    </xf>
    <xf numFmtId="0" fontId="14" fillId="36" borderId="50" xfId="0" applyNumberFormat="1" applyFont="1" applyFill="1" applyBorder="1" applyAlignment="1">
      <alignment horizontal="center" wrapText="1"/>
    </xf>
    <xf numFmtId="0" fontId="15" fillId="0" borderId="22" xfId="0" applyNumberFormat="1" applyFont="1" applyBorder="1" applyAlignment="1">
      <alignment horizontal="center" wrapText="1"/>
    </xf>
    <xf numFmtId="0" fontId="15" fillId="0" borderId="57" xfId="0" applyNumberFormat="1" applyFont="1" applyBorder="1" applyAlignment="1">
      <alignment horizont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57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48" xfId="0" applyFont="1" applyFill="1" applyBorder="1" applyAlignment="1">
      <alignment horizontal="center" vertical="center" wrapText="1"/>
    </xf>
    <xf numFmtId="0" fontId="13" fillId="36" borderId="61" xfId="0" applyFont="1" applyFill="1" applyBorder="1" applyAlignment="1">
      <alignment horizontal="center" vertical="center" wrapText="1"/>
    </xf>
    <xf numFmtId="0" fontId="13" fillId="36" borderId="64" xfId="0" applyFont="1" applyFill="1" applyBorder="1" applyAlignment="1">
      <alignment horizontal="center" vertical="center" wrapText="1"/>
    </xf>
    <xf numFmtId="0" fontId="14" fillId="36" borderId="22" xfId="0" applyFont="1" applyFill="1" applyBorder="1" applyAlignment="1">
      <alignment horizontal="center" wrapText="1"/>
    </xf>
    <xf numFmtId="0" fontId="14" fillId="36" borderId="57" xfId="0" applyFont="1" applyFill="1" applyBorder="1" applyAlignment="1">
      <alignment horizontal="center" wrapText="1"/>
    </xf>
    <xf numFmtId="0" fontId="14" fillId="36" borderId="22" xfId="0" applyNumberFormat="1" applyFont="1" applyFill="1" applyBorder="1" applyAlignment="1">
      <alignment horizontal="center" wrapText="1"/>
    </xf>
    <xf numFmtId="0" fontId="14" fillId="36" borderId="57" xfId="0" applyNumberFormat="1" applyFont="1" applyFill="1" applyBorder="1" applyAlignment="1">
      <alignment horizontal="center" wrapText="1"/>
    </xf>
    <xf numFmtId="0" fontId="15" fillId="35" borderId="22" xfId="0" applyNumberFormat="1" applyFont="1" applyFill="1" applyBorder="1" applyAlignment="1">
      <alignment horizontal="center" wrapText="1"/>
    </xf>
    <xf numFmtId="0" fontId="15" fillId="35" borderId="57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left" vertical="top" wrapText="1"/>
    </xf>
    <xf numFmtId="1" fontId="15" fillId="0" borderId="14" xfId="0" applyNumberFormat="1" applyFont="1" applyBorder="1" applyAlignment="1">
      <alignment horizontal="center" vertical="top" wrapText="1"/>
    </xf>
    <xf numFmtId="1" fontId="15" fillId="0" borderId="17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9" fillId="0" borderId="60" xfId="0" applyFont="1" applyBorder="1" applyAlignment="1">
      <alignment horizontal="center" wrapText="1"/>
    </xf>
    <xf numFmtId="0" fontId="17" fillId="36" borderId="18" xfId="0" applyFont="1" applyFill="1" applyBorder="1" applyAlignment="1">
      <alignment horizontal="center" vertical="center" wrapText="1"/>
    </xf>
    <xf numFmtId="0" fontId="18" fillId="36" borderId="18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wrapText="1"/>
    </xf>
    <xf numFmtId="1" fontId="15" fillId="0" borderId="14" xfId="0" applyNumberFormat="1" applyFont="1" applyBorder="1" applyAlignment="1">
      <alignment horizontal="center" wrapText="1"/>
    </xf>
    <xf numFmtId="1" fontId="15" fillId="0" borderId="47" xfId="0" applyNumberFormat="1" applyFont="1" applyBorder="1" applyAlignment="1">
      <alignment horizont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59" xfId="0" applyFont="1" applyBorder="1" applyAlignment="1">
      <alignment horizontal="center" wrapText="1"/>
    </xf>
    <xf numFmtId="0" fontId="17" fillId="36" borderId="69" xfId="0" applyFont="1" applyFill="1" applyBorder="1" applyAlignment="1">
      <alignment horizontal="center" vertical="center" wrapText="1"/>
    </xf>
    <xf numFmtId="0" fontId="94" fillId="36" borderId="23" xfId="0" applyFont="1" applyFill="1" applyBorder="1" applyAlignment="1">
      <alignment horizontal="center" vertical="center" wrapText="1"/>
    </xf>
    <xf numFmtId="0" fontId="17" fillId="36" borderId="76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wrapText="1"/>
    </xf>
    <xf numFmtId="0" fontId="14" fillId="36" borderId="14" xfId="0" applyNumberFormat="1" applyFont="1" applyFill="1" applyBorder="1" applyAlignment="1">
      <alignment horizontal="center" wrapText="1"/>
    </xf>
    <xf numFmtId="0" fontId="14" fillId="36" borderId="17" xfId="0" applyNumberFormat="1" applyFont="1" applyFill="1" applyBorder="1" applyAlignment="1">
      <alignment horizontal="center" wrapText="1"/>
    </xf>
    <xf numFmtId="1" fontId="15" fillId="0" borderId="47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4" fillId="36" borderId="47" xfId="0" applyFont="1" applyFill="1" applyBorder="1" applyAlignment="1">
      <alignment horizontal="center" wrapText="1"/>
    </xf>
    <xf numFmtId="0" fontId="14" fillId="36" borderId="47" xfId="0" applyNumberFormat="1" applyFont="1" applyFill="1" applyBorder="1" applyAlignment="1">
      <alignment horizontal="center" wrapText="1"/>
    </xf>
    <xf numFmtId="0" fontId="13" fillId="36" borderId="70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center" vertical="center" wrapText="1"/>
    </xf>
    <xf numFmtId="0" fontId="14" fillId="36" borderId="76" xfId="0" applyFont="1" applyFill="1" applyBorder="1" applyAlignment="1">
      <alignment horizontal="center" wrapText="1"/>
    </xf>
    <xf numFmtId="0" fontId="14" fillId="36" borderId="78" xfId="0" applyFont="1" applyFill="1" applyBorder="1" applyAlignment="1">
      <alignment horizontal="center" wrapText="1"/>
    </xf>
    <xf numFmtId="0" fontId="14" fillId="36" borderId="79" xfId="0" applyNumberFormat="1" applyFont="1" applyFill="1" applyBorder="1" applyAlignment="1">
      <alignment horizontal="center" wrapText="1"/>
    </xf>
    <xf numFmtId="16" fontId="15" fillId="0" borderId="14" xfId="0" applyNumberFormat="1" applyFont="1" applyBorder="1" applyAlignment="1">
      <alignment horizontal="center"/>
    </xf>
    <xf numFmtId="16" fontId="15" fillId="0" borderId="47" xfId="0" applyNumberFormat="1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" xfId="54"/>
    <cellStyle name="Обычный 2 3 2 2" xfId="55"/>
    <cellStyle name="Обычный 2_ФОТ доработать" xfId="56"/>
    <cellStyle name="Обычный 5" xfId="57"/>
    <cellStyle name="Обычный_Лист1" xfId="58"/>
    <cellStyle name="Обычный_Лист1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Финансовый [0] 3 2" xfId="70"/>
    <cellStyle name="Финансовый [0] 3 3" xfId="71"/>
    <cellStyle name="Финансовый [0] 3 4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ANE~1.I\AppData\Local\Temp\Rar$DIa0.052\&#1040;&#1085;&#1076;&#1078;&#1080;&#1077;&#1074;&#1089;&#1082;&#1086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_Анджиевского"/>
      <sheetName val="2021_Анджиевского"/>
      <sheetName val="2022_Анджиевского"/>
      <sheetName val="2022_Анджиевского АКЦИЯ"/>
      <sheetName val="Многопрофильная"/>
      <sheetName val="Специальная"/>
      <sheetName val="Новогодняя программа"/>
      <sheetName val="Общетерапевтическая"/>
      <sheetName val="Специальная2020"/>
      <sheetName val="Covid 19"/>
      <sheetName val="Оздоровительная"/>
      <sheetName val="Оздоровительная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W155"/>
  <sheetViews>
    <sheetView zoomScalePageLayoutView="0" workbookViewId="0" topLeftCell="A46">
      <selection activeCell="N31" sqref="N31"/>
    </sheetView>
  </sheetViews>
  <sheetFormatPr defaultColWidth="9.140625" defaultRowHeight="15"/>
  <cols>
    <col min="1" max="1" width="13.421875" style="0" customWidth="1"/>
    <col min="2" max="2" width="14.140625" style="0" customWidth="1"/>
    <col min="3" max="3" width="42.00390625" style="0" customWidth="1"/>
  </cols>
  <sheetData>
    <row r="2" spans="1:23" ht="24" customHeight="1">
      <c r="A2" s="48"/>
      <c r="B2" s="40" t="s">
        <v>270</v>
      </c>
      <c r="C2" s="40"/>
      <c r="D2" s="40"/>
      <c r="E2" s="40"/>
      <c r="F2" s="40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8.75" thickBot="1">
      <c r="A3" s="48"/>
      <c r="B3" s="40"/>
      <c r="C3" s="40"/>
      <c r="D3" s="40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18" ht="15.75" customHeight="1" thickBot="1">
      <c r="A4" s="239" t="s">
        <v>7</v>
      </c>
      <c r="B4" s="240"/>
      <c r="C4" s="241"/>
      <c r="D4" s="242" t="s">
        <v>271</v>
      </c>
      <c r="E4" s="243"/>
      <c r="F4" s="243"/>
      <c r="G4" s="243"/>
      <c r="H4" s="244"/>
      <c r="I4" s="242" t="s">
        <v>272</v>
      </c>
      <c r="J4" s="243"/>
      <c r="K4" s="243"/>
      <c r="L4" s="243"/>
      <c r="M4" s="244"/>
      <c r="N4" s="242" t="s">
        <v>273</v>
      </c>
      <c r="O4" s="243"/>
      <c r="P4" s="243"/>
      <c r="Q4" s="243"/>
      <c r="R4" s="244"/>
    </row>
    <row r="5" spans="1:18" ht="15.75" thickBot="1">
      <c r="A5" s="247" t="s">
        <v>0</v>
      </c>
      <c r="B5" s="248"/>
      <c r="C5" s="249"/>
      <c r="D5" s="236" t="s">
        <v>180</v>
      </c>
      <c r="E5" s="237"/>
      <c r="F5" s="237"/>
      <c r="G5" s="237"/>
      <c r="H5" s="238"/>
      <c r="I5" s="236" t="s">
        <v>180</v>
      </c>
      <c r="J5" s="237"/>
      <c r="K5" s="237"/>
      <c r="L5" s="237"/>
      <c r="M5" s="238"/>
      <c r="N5" s="236" t="s">
        <v>180</v>
      </c>
      <c r="O5" s="237"/>
      <c r="P5" s="237"/>
      <c r="Q5" s="237"/>
      <c r="R5" s="238"/>
    </row>
    <row r="6" spans="1:18" ht="90" thickBot="1">
      <c r="A6" s="50" t="s">
        <v>1</v>
      </c>
      <c r="B6" s="51" t="s">
        <v>2</v>
      </c>
      <c r="C6" s="52" t="s">
        <v>3</v>
      </c>
      <c r="D6" s="4" t="s">
        <v>4</v>
      </c>
      <c r="E6" s="5" t="s">
        <v>5</v>
      </c>
      <c r="F6" s="5" t="s">
        <v>8</v>
      </c>
      <c r="G6" s="5" t="s">
        <v>9</v>
      </c>
      <c r="H6" s="6" t="s">
        <v>10</v>
      </c>
      <c r="I6" s="4" t="s">
        <v>4</v>
      </c>
      <c r="J6" s="5" t="s">
        <v>5</v>
      </c>
      <c r="K6" s="5" t="s">
        <v>8</v>
      </c>
      <c r="L6" s="5" t="s">
        <v>9</v>
      </c>
      <c r="M6" s="6" t="s">
        <v>10</v>
      </c>
      <c r="N6" s="4" t="s">
        <v>4</v>
      </c>
      <c r="O6" s="5" t="s">
        <v>5</v>
      </c>
      <c r="P6" s="5" t="s">
        <v>8</v>
      </c>
      <c r="Q6" s="5" t="s">
        <v>9</v>
      </c>
      <c r="R6" s="6" t="s">
        <v>10</v>
      </c>
    </row>
    <row r="7" spans="1:18" s="217" customFormat="1" ht="12.75" customHeight="1">
      <c r="A7" s="211" t="s">
        <v>274</v>
      </c>
      <c r="B7" s="212" t="s">
        <v>275</v>
      </c>
      <c r="C7" s="213" t="s">
        <v>278</v>
      </c>
      <c r="D7" s="214">
        <v>3720</v>
      </c>
      <c r="E7" s="215">
        <v>2456</v>
      </c>
      <c r="F7" s="215">
        <v>0</v>
      </c>
      <c r="G7" s="215">
        <v>2240</v>
      </c>
      <c r="H7" s="216">
        <v>1880</v>
      </c>
      <c r="I7" s="214">
        <v>4080</v>
      </c>
      <c r="J7" s="215">
        <v>2720</v>
      </c>
      <c r="K7" s="215">
        <v>0</v>
      </c>
      <c r="L7" s="215">
        <v>2480</v>
      </c>
      <c r="M7" s="216">
        <v>2120</v>
      </c>
      <c r="N7" s="214">
        <v>3480</v>
      </c>
      <c r="O7" s="215">
        <v>2320</v>
      </c>
      <c r="P7" s="215">
        <v>0</v>
      </c>
      <c r="Q7" s="215">
        <v>2120</v>
      </c>
      <c r="R7" s="216">
        <v>1800</v>
      </c>
    </row>
    <row r="8" spans="1:18" s="217" customFormat="1" ht="12.75" customHeight="1">
      <c r="A8" s="218" t="s">
        <v>276</v>
      </c>
      <c r="B8" s="219" t="s">
        <v>275</v>
      </c>
      <c r="C8" s="220" t="s">
        <v>279</v>
      </c>
      <c r="D8" s="221">
        <v>2976</v>
      </c>
      <c r="E8" s="222">
        <v>2976</v>
      </c>
      <c r="F8" s="222">
        <v>0</v>
      </c>
      <c r="G8" s="222">
        <v>0</v>
      </c>
      <c r="H8" s="223">
        <v>2280</v>
      </c>
      <c r="I8" s="221">
        <v>3440</v>
      </c>
      <c r="J8" s="222">
        <v>3440</v>
      </c>
      <c r="K8" s="222">
        <v>0</v>
      </c>
      <c r="L8" s="222">
        <v>0</v>
      </c>
      <c r="M8" s="223">
        <v>2640</v>
      </c>
      <c r="N8" s="221">
        <v>2800</v>
      </c>
      <c r="O8" s="222">
        <v>2800</v>
      </c>
      <c r="P8" s="222">
        <v>0</v>
      </c>
      <c r="Q8" s="222">
        <v>0</v>
      </c>
      <c r="R8" s="223">
        <v>2160</v>
      </c>
    </row>
    <row r="9" spans="1:18" s="217" customFormat="1" ht="12.75" customHeight="1">
      <c r="A9" s="218" t="s">
        <v>277</v>
      </c>
      <c r="B9" s="219" t="s">
        <v>275</v>
      </c>
      <c r="C9" s="220" t="s">
        <v>280</v>
      </c>
      <c r="D9" s="221">
        <v>3720</v>
      </c>
      <c r="E9" s="222">
        <v>2456</v>
      </c>
      <c r="F9" s="222">
        <v>0</v>
      </c>
      <c r="G9" s="222">
        <v>2240</v>
      </c>
      <c r="H9" s="223">
        <v>1880</v>
      </c>
      <c r="I9" s="221">
        <v>4080</v>
      </c>
      <c r="J9" s="222">
        <v>2720</v>
      </c>
      <c r="K9" s="222">
        <v>0</v>
      </c>
      <c r="L9" s="222">
        <v>2480</v>
      </c>
      <c r="M9" s="223">
        <v>2120</v>
      </c>
      <c r="N9" s="221">
        <v>3480</v>
      </c>
      <c r="O9" s="222">
        <v>2320</v>
      </c>
      <c r="P9" s="222">
        <v>0</v>
      </c>
      <c r="Q9" s="222">
        <v>2120</v>
      </c>
      <c r="R9" s="223">
        <v>1800</v>
      </c>
    </row>
    <row r="10" spans="1:18" s="217" customFormat="1" ht="12.75" customHeight="1">
      <c r="A10" s="224" t="s">
        <v>13</v>
      </c>
      <c r="B10" s="225" t="s">
        <v>173</v>
      </c>
      <c r="C10" s="226" t="s">
        <v>281</v>
      </c>
      <c r="D10" s="204">
        <v>3880</v>
      </c>
      <c r="E10" s="205">
        <v>2575.6000000000004</v>
      </c>
      <c r="F10" s="205">
        <v>0</v>
      </c>
      <c r="G10" s="205">
        <v>2320</v>
      </c>
      <c r="H10" s="206">
        <v>2000</v>
      </c>
      <c r="I10" s="204">
        <v>4280</v>
      </c>
      <c r="J10" s="205">
        <v>2840</v>
      </c>
      <c r="K10" s="205">
        <v>0</v>
      </c>
      <c r="L10" s="205">
        <v>2560</v>
      </c>
      <c r="M10" s="206">
        <v>2200</v>
      </c>
      <c r="N10" s="204">
        <v>3680</v>
      </c>
      <c r="O10" s="205">
        <v>2440</v>
      </c>
      <c r="P10" s="205">
        <v>0</v>
      </c>
      <c r="Q10" s="205">
        <v>2200</v>
      </c>
      <c r="R10" s="206">
        <v>1880</v>
      </c>
    </row>
    <row r="11" spans="1:18" ht="12.75" customHeight="1">
      <c r="A11" s="43" t="s">
        <v>172</v>
      </c>
      <c r="B11" s="41" t="s">
        <v>173</v>
      </c>
      <c r="C11" s="42" t="s">
        <v>282</v>
      </c>
      <c r="D11" s="204">
        <v>3880</v>
      </c>
      <c r="E11" s="205">
        <v>2575.6000000000004</v>
      </c>
      <c r="F11" s="205">
        <v>0</v>
      </c>
      <c r="G11" s="205">
        <v>2320</v>
      </c>
      <c r="H11" s="206">
        <v>2000</v>
      </c>
      <c r="I11" s="204">
        <v>4280</v>
      </c>
      <c r="J11" s="205">
        <v>2840</v>
      </c>
      <c r="K11" s="205">
        <v>0</v>
      </c>
      <c r="L11" s="205">
        <v>2560</v>
      </c>
      <c r="M11" s="206">
        <v>2200</v>
      </c>
      <c r="N11" s="204">
        <v>3680</v>
      </c>
      <c r="O11" s="205">
        <v>2440</v>
      </c>
      <c r="P11" s="205">
        <v>0</v>
      </c>
      <c r="Q11" s="205">
        <v>2200</v>
      </c>
      <c r="R11" s="206">
        <v>1880</v>
      </c>
    </row>
    <row r="12" spans="1:18" ht="12.75" customHeight="1">
      <c r="A12" s="43" t="s">
        <v>14</v>
      </c>
      <c r="B12" s="41" t="s">
        <v>173</v>
      </c>
      <c r="C12" s="42" t="s">
        <v>283</v>
      </c>
      <c r="D12" s="80">
        <v>3095.6000000000004</v>
      </c>
      <c r="E12" s="81">
        <v>3095.6000000000004</v>
      </c>
      <c r="F12" s="81">
        <v>0</v>
      </c>
      <c r="G12" s="81">
        <v>0</v>
      </c>
      <c r="H12" s="82">
        <v>2400</v>
      </c>
      <c r="I12" s="80">
        <v>3560</v>
      </c>
      <c r="J12" s="81">
        <v>3560</v>
      </c>
      <c r="K12" s="81">
        <v>0</v>
      </c>
      <c r="L12" s="81">
        <v>0</v>
      </c>
      <c r="M12" s="82">
        <v>2760</v>
      </c>
      <c r="N12" s="80">
        <v>2920</v>
      </c>
      <c r="O12" s="81">
        <v>2920</v>
      </c>
      <c r="P12" s="81">
        <v>0</v>
      </c>
      <c r="Q12" s="81">
        <v>0</v>
      </c>
      <c r="R12" s="82">
        <v>2240</v>
      </c>
    </row>
    <row r="13" spans="1:18" ht="12.75" customHeight="1">
      <c r="A13" s="43" t="s">
        <v>15</v>
      </c>
      <c r="B13" s="41" t="s">
        <v>174</v>
      </c>
      <c r="C13" s="42" t="s">
        <v>284</v>
      </c>
      <c r="D13" s="80">
        <v>4400</v>
      </c>
      <c r="E13" s="81">
        <v>2919.6000000000004</v>
      </c>
      <c r="F13" s="81">
        <v>0</v>
      </c>
      <c r="G13" s="81">
        <v>2640</v>
      </c>
      <c r="H13" s="82">
        <v>2240</v>
      </c>
      <c r="I13" s="80">
        <v>4880</v>
      </c>
      <c r="J13" s="81">
        <v>3240</v>
      </c>
      <c r="K13" s="81">
        <v>0</v>
      </c>
      <c r="L13" s="81">
        <v>2920</v>
      </c>
      <c r="M13" s="82">
        <v>2480</v>
      </c>
      <c r="N13" s="80">
        <v>4160</v>
      </c>
      <c r="O13" s="81">
        <v>2759.6000000000004</v>
      </c>
      <c r="P13" s="81">
        <v>0</v>
      </c>
      <c r="Q13" s="81">
        <v>2520</v>
      </c>
      <c r="R13" s="82">
        <v>2120</v>
      </c>
    </row>
    <row r="14" spans="1:18" ht="12.75" customHeight="1">
      <c r="A14" s="43" t="s">
        <v>16</v>
      </c>
      <c r="B14" s="41" t="s">
        <v>174</v>
      </c>
      <c r="C14" s="42" t="s">
        <v>285</v>
      </c>
      <c r="D14" s="80">
        <v>4400</v>
      </c>
      <c r="E14" s="81">
        <v>2919.6000000000004</v>
      </c>
      <c r="F14" s="81">
        <v>0</v>
      </c>
      <c r="G14" s="81">
        <v>2640</v>
      </c>
      <c r="H14" s="82">
        <v>2240</v>
      </c>
      <c r="I14" s="80">
        <v>4880</v>
      </c>
      <c r="J14" s="81">
        <v>3240</v>
      </c>
      <c r="K14" s="81">
        <v>0</v>
      </c>
      <c r="L14" s="81">
        <v>2920</v>
      </c>
      <c r="M14" s="82">
        <v>2480</v>
      </c>
      <c r="N14" s="80">
        <v>4160</v>
      </c>
      <c r="O14" s="81">
        <v>2759.6000000000004</v>
      </c>
      <c r="P14" s="81">
        <v>0</v>
      </c>
      <c r="Q14" s="81">
        <v>2520</v>
      </c>
      <c r="R14" s="82">
        <v>2120</v>
      </c>
    </row>
    <row r="15" spans="1:18" ht="12.75" customHeight="1">
      <c r="A15" s="43" t="s">
        <v>177</v>
      </c>
      <c r="B15" s="41" t="s">
        <v>174</v>
      </c>
      <c r="C15" s="42" t="s">
        <v>286</v>
      </c>
      <c r="D15" s="80">
        <v>4520</v>
      </c>
      <c r="E15" s="81">
        <v>3007.6000000000004</v>
      </c>
      <c r="F15" s="81">
        <v>2560</v>
      </c>
      <c r="G15" s="81">
        <v>2720</v>
      </c>
      <c r="H15" s="82">
        <v>2320</v>
      </c>
      <c r="I15" s="80">
        <v>5040</v>
      </c>
      <c r="J15" s="81">
        <v>3360</v>
      </c>
      <c r="K15" s="81">
        <v>2880</v>
      </c>
      <c r="L15" s="81">
        <v>3040</v>
      </c>
      <c r="M15" s="82">
        <v>2600</v>
      </c>
      <c r="N15" s="80">
        <v>4280</v>
      </c>
      <c r="O15" s="81">
        <v>2839.6000000000004</v>
      </c>
      <c r="P15" s="81">
        <v>2440</v>
      </c>
      <c r="Q15" s="81">
        <v>2560</v>
      </c>
      <c r="R15" s="82">
        <v>2200</v>
      </c>
    </row>
    <row r="16" spans="1:18" ht="12.75" customHeight="1">
      <c r="A16" s="43" t="s">
        <v>12</v>
      </c>
      <c r="B16" s="41" t="s">
        <v>174</v>
      </c>
      <c r="C16" s="42" t="s">
        <v>287</v>
      </c>
      <c r="D16" s="80">
        <v>4680</v>
      </c>
      <c r="E16" s="81">
        <v>3095.6000000000004</v>
      </c>
      <c r="F16" s="81">
        <v>0</v>
      </c>
      <c r="G16" s="81">
        <v>2800</v>
      </c>
      <c r="H16" s="82">
        <v>2400</v>
      </c>
      <c r="I16" s="80">
        <v>5360</v>
      </c>
      <c r="J16" s="81">
        <v>3560</v>
      </c>
      <c r="K16" s="81">
        <v>0</v>
      </c>
      <c r="L16" s="81">
        <v>3240</v>
      </c>
      <c r="M16" s="82">
        <v>2760</v>
      </c>
      <c r="N16" s="80">
        <v>4400</v>
      </c>
      <c r="O16" s="81">
        <v>2920</v>
      </c>
      <c r="P16" s="81">
        <v>0</v>
      </c>
      <c r="Q16" s="81">
        <v>2640</v>
      </c>
      <c r="R16" s="82">
        <v>2240</v>
      </c>
    </row>
    <row r="17" spans="1:18" ht="12.75" customHeight="1">
      <c r="A17" s="43" t="s">
        <v>17</v>
      </c>
      <c r="B17" s="41" t="s">
        <v>174</v>
      </c>
      <c r="C17" s="42" t="s">
        <v>288</v>
      </c>
      <c r="D17" s="80">
        <v>5120</v>
      </c>
      <c r="E17" s="81">
        <v>3400</v>
      </c>
      <c r="F17" s="81">
        <v>2920</v>
      </c>
      <c r="G17" s="81">
        <v>3080</v>
      </c>
      <c r="H17" s="82">
        <v>2640</v>
      </c>
      <c r="I17" s="80">
        <v>5720</v>
      </c>
      <c r="J17" s="81">
        <v>3800</v>
      </c>
      <c r="K17" s="81">
        <v>3240</v>
      </c>
      <c r="L17" s="81">
        <v>3440</v>
      </c>
      <c r="M17" s="82">
        <v>2920</v>
      </c>
      <c r="N17" s="80">
        <v>4800</v>
      </c>
      <c r="O17" s="81">
        <v>3200</v>
      </c>
      <c r="P17" s="81">
        <v>2720</v>
      </c>
      <c r="Q17" s="81">
        <v>2880</v>
      </c>
      <c r="R17" s="82">
        <v>2480</v>
      </c>
    </row>
    <row r="18" spans="1:18" ht="12.75" customHeight="1">
      <c r="A18" s="43" t="s">
        <v>18</v>
      </c>
      <c r="B18" s="41" t="s">
        <v>174</v>
      </c>
      <c r="C18" s="42" t="s">
        <v>289</v>
      </c>
      <c r="D18" s="80">
        <v>3360</v>
      </c>
      <c r="E18" s="81">
        <v>3360</v>
      </c>
      <c r="F18" s="81">
        <v>0</v>
      </c>
      <c r="G18" s="81">
        <v>0</v>
      </c>
      <c r="H18" s="82">
        <v>2600</v>
      </c>
      <c r="I18" s="80">
        <v>3680</v>
      </c>
      <c r="J18" s="81">
        <v>3680</v>
      </c>
      <c r="K18" s="81">
        <v>0</v>
      </c>
      <c r="L18" s="81">
        <v>0</v>
      </c>
      <c r="M18" s="82">
        <v>2880</v>
      </c>
      <c r="N18" s="80">
        <v>3000</v>
      </c>
      <c r="O18" s="81">
        <v>3000</v>
      </c>
      <c r="P18" s="81">
        <v>0</v>
      </c>
      <c r="Q18" s="81">
        <v>0</v>
      </c>
      <c r="R18" s="82">
        <v>2320</v>
      </c>
    </row>
    <row r="19" spans="1:18" ht="25.5" customHeight="1">
      <c r="A19" s="43" t="s">
        <v>175</v>
      </c>
      <c r="B19" s="44" t="s">
        <v>174</v>
      </c>
      <c r="C19" s="45" t="s">
        <v>290</v>
      </c>
      <c r="D19" s="80">
        <v>3400</v>
      </c>
      <c r="E19" s="81">
        <v>3400</v>
      </c>
      <c r="F19" s="81">
        <v>0</v>
      </c>
      <c r="G19" s="81">
        <v>0</v>
      </c>
      <c r="H19" s="82">
        <v>2640</v>
      </c>
      <c r="I19" s="80">
        <v>3760</v>
      </c>
      <c r="J19" s="81">
        <v>3760</v>
      </c>
      <c r="K19" s="81">
        <v>0</v>
      </c>
      <c r="L19" s="81">
        <v>0</v>
      </c>
      <c r="M19" s="82">
        <v>2920</v>
      </c>
      <c r="N19" s="80">
        <v>3040</v>
      </c>
      <c r="O19" s="81">
        <v>3040</v>
      </c>
      <c r="P19" s="81">
        <v>0</v>
      </c>
      <c r="Q19" s="81">
        <v>0</v>
      </c>
      <c r="R19" s="82">
        <v>2360</v>
      </c>
    </row>
    <row r="20" spans="1:18" ht="12" customHeight="1">
      <c r="A20" s="43" t="s">
        <v>19</v>
      </c>
      <c r="B20" s="44" t="s">
        <v>174</v>
      </c>
      <c r="C20" s="45" t="s">
        <v>291</v>
      </c>
      <c r="D20" s="80">
        <v>3360</v>
      </c>
      <c r="E20" s="81">
        <v>3360</v>
      </c>
      <c r="F20" s="81">
        <v>0</v>
      </c>
      <c r="G20" s="81">
        <v>0</v>
      </c>
      <c r="H20" s="82">
        <v>2600</v>
      </c>
      <c r="I20" s="80">
        <v>3720</v>
      </c>
      <c r="J20" s="81">
        <v>3720</v>
      </c>
      <c r="K20" s="81">
        <v>0</v>
      </c>
      <c r="L20" s="81">
        <v>0</v>
      </c>
      <c r="M20" s="82">
        <v>2880</v>
      </c>
      <c r="N20" s="80">
        <v>3000</v>
      </c>
      <c r="O20" s="81">
        <v>3000</v>
      </c>
      <c r="P20" s="81">
        <v>0</v>
      </c>
      <c r="Q20" s="81">
        <v>0</v>
      </c>
      <c r="R20" s="82">
        <v>2320</v>
      </c>
    </row>
    <row r="21" spans="1:18" ht="28.5" customHeight="1">
      <c r="A21" s="43" t="s">
        <v>176</v>
      </c>
      <c r="B21" s="44" t="s">
        <v>174</v>
      </c>
      <c r="C21" s="45" t="s">
        <v>292</v>
      </c>
      <c r="D21" s="80">
        <v>3400</v>
      </c>
      <c r="E21" s="81">
        <v>3400</v>
      </c>
      <c r="F21" s="81">
        <v>0</v>
      </c>
      <c r="G21" s="81">
        <v>0</v>
      </c>
      <c r="H21" s="82">
        <v>2640</v>
      </c>
      <c r="I21" s="80">
        <v>3760</v>
      </c>
      <c r="J21" s="81">
        <v>3760</v>
      </c>
      <c r="K21" s="81">
        <v>0</v>
      </c>
      <c r="L21" s="81">
        <v>0</v>
      </c>
      <c r="M21" s="82">
        <v>2920</v>
      </c>
      <c r="N21" s="80">
        <v>3040</v>
      </c>
      <c r="O21" s="81">
        <v>3040</v>
      </c>
      <c r="P21" s="81">
        <v>0</v>
      </c>
      <c r="Q21" s="81">
        <v>0</v>
      </c>
      <c r="R21" s="82">
        <v>2360</v>
      </c>
    </row>
    <row r="22" spans="1:18" ht="12.75" customHeight="1">
      <c r="A22" s="43" t="s">
        <v>20</v>
      </c>
      <c r="B22" s="41" t="s">
        <v>174</v>
      </c>
      <c r="C22" s="42" t="s">
        <v>293</v>
      </c>
      <c r="D22" s="80">
        <v>3600</v>
      </c>
      <c r="E22" s="81">
        <v>3600</v>
      </c>
      <c r="F22" s="81">
        <v>0</v>
      </c>
      <c r="G22" s="81">
        <v>0</v>
      </c>
      <c r="H22" s="82">
        <v>2800</v>
      </c>
      <c r="I22" s="80">
        <v>3960</v>
      </c>
      <c r="J22" s="81">
        <v>3960</v>
      </c>
      <c r="K22" s="81">
        <v>0</v>
      </c>
      <c r="L22" s="81">
        <v>0</v>
      </c>
      <c r="M22" s="82">
        <v>3040</v>
      </c>
      <c r="N22" s="80">
        <v>3200</v>
      </c>
      <c r="O22" s="81">
        <v>3200</v>
      </c>
      <c r="P22" s="81">
        <v>0</v>
      </c>
      <c r="Q22" s="81">
        <v>0</v>
      </c>
      <c r="R22" s="82">
        <v>2480</v>
      </c>
    </row>
    <row r="23" spans="1:18" ht="12.75" customHeight="1" thickBot="1">
      <c r="A23" s="72" t="s">
        <v>21</v>
      </c>
      <c r="B23" s="46" t="s">
        <v>6</v>
      </c>
      <c r="C23" s="47" t="s">
        <v>294</v>
      </c>
      <c r="D23" s="85">
        <v>5520</v>
      </c>
      <c r="E23" s="86">
        <v>3664</v>
      </c>
      <c r="F23" s="86">
        <v>3120</v>
      </c>
      <c r="G23" s="86">
        <v>3320</v>
      </c>
      <c r="H23" s="87">
        <v>2840</v>
      </c>
      <c r="I23" s="85">
        <v>6080</v>
      </c>
      <c r="J23" s="86">
        <v>4040</v>
      </c>
      <c r="K23" s="86">
        <v>3440</v>
      </c>
      <c r="L23" s="86">
        <v>3640</v>
      </c>
      <c r="M23" s="87">
        <v>3120</v>
      </c>
      <c r="N23" s="85">
        <v>5240</v>
      </c>
      <c r="O23" s="86">
        <v>3480</v>
      </c>
      <c r="P23" s="86">
        <v>2960</v>
      </c>
      <c r="Q23" s="86">
        <v>3160</v>
      </c>
      <c r="R23" s="87">
        <v>2680</v>
      </c>
    </row>
    <row r="24" spans="1:23" ht="15">
      <c r="A24" s="245" t="s">
        <v>179</v>
      </c>
      <c r="B24" s="245"/>
      <c r="C24" s="245"/>
      <c r="D24" s="246" t="s">
        <v>178</v>
      </c>
      <c r="E24" s="246"/>
      <c r="F24" s="246"/>
      <c r="G24" s="246"/>
      <c r="H24" s="246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ht="15">
      <c r="A25" s="2"/>
      <c r="B25" s="2"/>
      <c r="C25" s="2"/>
      <c r="D25" s="1"/>
      <c r="E25" s="1"/>
      <c r="F25" s="1"/>
      <c r="G25" s="1"/>
      <c r="H25" s="1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15">
      <c r="A26" s="3" t="s">
        <v>11</v>
      </c>
      <c r="B26" s="3"/>
      <c r="C26" s="3"/>
      <c r="D26" s="1"/>
      <c r="E26" s="1"/>
      <c r="F26" s="1"/>
      <c r="G26" s="1"/>
      <c r="H26" s="1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5.75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18" ht="15.75" customHeight="1" thickBot="1">
      <c r="A28" s="239" t="s">
        <v>7</v>
      </c>
      <c r="B28" s="240"/>
      <c r="C28" s="241"/>
      <c r="D28" s="242" t="s">
        <v>271</v>
      </c>
      <c r="E28" s="243"/>
      <c r="F28" s="243"/>
      <c r="G28" s="243"/>
      <c r="H28" s="244"/>
      <c r="I28" s="242" t="s">
        <v>272</v>
      </c>
      <c r="J28" s="243"/>
      <c r="K28" s="243"/>
      <c r="L28" s="243"/>
      <c r="M28" s="244"/>
      <c r="N28" s="242" t="s">
        <v>273</v>
      </c>
      <c r="O28" s="243"/>
      <c r="P28" s="243"/>
      <c r="Q28" s="243"/>
      <c r="R28" s="244"/>
    </row>
    <row r="29" spans="1:18" ht="15.75" thickBot="1">
      <c r="A29" s="247" t="s">
        <v>0</v>
      </c>
      <c r="B29" s="248"/>
      <c r="C29" s="249"/>
      <c r="D29" s="236" t="s">
        <v>298</v>
      </c>
      <c r="E29" s="237"/>
      <c r="F29" s="237"/>
      <c r="G29" s="237"/>
      <c r="H29" s="238"/>
      <c r="I29" s="236" t="s">
        <v>298</v>
      </c>
      <c r="J29" s="237"/>
      <c r="K29" s="237"/>
      <c r="L29" s="237"/>
      <c r="M29" s="238"/>
      <c r="N29" s="236" t="s">
        <v>298</v>
      </c>
      <c r="O29" s="237"/>
      <c r="P29" s="237"/>
      <c r="Q29" s="237"/>
      <c r="R29" s="238"/>
    </row>
    <row r="30" spans="1:18" ht="90" thickBot="1">
      <c r="A30" s="50" t="s">
        <v>1</v>
      </c>
      <c r="B30" s="51" t="s">
        <v>2</v>
      </c>
      <c r="C30" s="52" t="s">
        <v>3</v>
      </c>
      <c r="D30" s="4" t="s">
        <v>4</v>
      </c>
      <c r="E30" s="5" t="s">
        <v>5</v>
      </c>
      <c r="F30" s="5" t="s">
        <v>8</v>
      </c>
      <c r="G30" s="5" t="s">
        <v>9</v>
      </c>
      <c r="H30" s="6" t="s">
        <v>10</v>
      </c>
      <c r="I30" s="4" t="s">
        <v>4</v>
      </c>
      <c r="J30" s="5" t="s">
        <v>5</v>
      </c>
      <c r="K30" s="5" t="s">
        <v>8</v>
      </c>
      <c r="L30" s="5" t="s">
        <v>9</v>
      </c>
      <c r="M30" s="6" t="s">
        <v>10</v>
      </c>
      <c r="N30" s="4" t="s">
        <v>4</v>
      </c>
      <c r="O30" s="5" t="s">
        <v>5</v>
      </c>
      <c r="P30" s="5" t="s">
        <v>8</v>
      </c>
      <c r="Q30" s="5" t="s">
        <v>9</v>
      </c>
      <c r="R30" s="6" t="s">
        <v>10</v>
      </c>
    </row>
    <row r="31" spans="1:18" s="217" customFormat="1" ht="13.5" customHeight="1">
      <c r="A31" s="211" t="s">
        <v>274</v>
      </c>
      <c r="B31" s="227" t="s">
        <v>275</v>
      </c>
      <c r="C31" s="213" t="s">
        <v>278</v>
      </c>
      <c r="D31" s="214">
        <v>3280</v>
      </c>
      <c r="E31" s="215">
        <v>2176</v>
      </c>
      <c r="F31" s="215">
        <v>0</v>
      </c>
      <c r="G31" s="215">
        <v>1960</v>
      </c>
      <c r="H31" s="216">
        <v>1680</v>
      </c>
      <c r="I31" s="214">
        <v>3680</v>
      </c>
      <c r="J31" s="215">
        <v>2440</v>
      </c>
      <c r="K31" s="215">
        <v>0</v>
      </c>
      <c r="L31" s="215">
        <v>2200</v>
      </c>
      <c r="M31" s="216">
        <v>1880</v>
      </c>
      <c r="N31" s="214">
        <v>3080</v>
      </c>
      <c r="O31" s="215">
        <v>2040</v>
      </c>
      <c r="P31" s="215">
        <v>0</v>
      </c>
      <c r="Q31" s="215">
        <v>1840</v>
      </c>
      <c r="R31" s="216">
        <v>1600</v>
      </c>
    </row>
    <row r="32" spans="1:18" s="217" customFormat="1" ht="13.5" customHeight="1">
      <c r="A32" s="218" t="s">
        <v>276</v>
      </c>
      <c r="B32" s="219" t="s">
        <v>275</v>
      </c>
      <c r="C32" s="220" t="s">
        <v>279</v>
      </c>
      <c r="D32" s="221">
        <v>2696</v>
      </c>
      <c r="E32" s="222">
        <v>2696</v>
      </c>
      <c r="F32" s="222">
        <v>0</v>
      </c>
      <c r="G32" s="222">
        <v>0</v>
      </c>
      <c r="H32" s="223">
        <v>2080</v>
      </c>
      <c r="I32" s="221">
        <v>3160</v>
      </c>
      <c r="J32" s="222">
        <v>3160</v>
      </c>
      <c r="K32" s="222">
        <v>0</v>
      </c>
      <c r="L32" s="222">
        <v>0</v>
      </c>
      <c r="M32" s="223">
        <v>2440</v>
      </c>
      <c r="N32" s="221">
        <v>2520</v>
      </c>
      <c r="O32" s="222">
        <v>2520</v>
      </c>
      <c r="P32" s="222">
        <v>0</v>
      </c>
      <c r="Q32" s="222">
        <v>0</v>
      </c>
      <c r="R32" s="223">
        <v>1960</v>
      </c>
    </row>
    <row r="33" spans="1:18" s="217" customFormat="1" ht="13.5" customHeight="1">
      <c r="A33" s="218" t="s">
        <v>277</v>
      </c>
      <c r="B33" s="219" t="s">
        <v>275</v>
      </c>
      <c r="C33" s="220" t="s">
        <v>280</v>
      </c>
      <c r="D33" s="221">
        <v>3280</v>
      </c>
      <c r="E33" s="222">
        <v>2176</v>
      </c>
      <c r="F33" s="222">
        <v>0</v>
      </c>
      <c r="G33" s="222">
        <v>1960</v>
      </c>
      <c r="H33" s="223">
        <v>1680</v>
      </c>
      <c r="I33" s="221">
        <v>3680</v>
      </c>
      <c r="J33" s="222">
        <v>2440</v>
      </c>
      <c r="K33" s="222">
        <v>0</v>
      </c>
      <c r="L33" s="222">
        <v>2200</v>
      </c>
      <c r="M33" s="223">
        <v>1880</v>
      </c>
      <c r="N33" s="221">
        <v>3080</v>
      </c>
      <c r="O33" s="222">
        <v>2040</v>
      </c>
      <c r="P33" s="222">
        <v>0</v>
      </c>
      <c r="Q33" s="222">
        <v>1840</v>
      </c>
      <c r="R33" s="223">
        <v>1600</v>
      </c>
    </row>
    <row r="34" spans="1:18" ht="13.5" customHeight="1">
      <c r="A34" s="207" t="s">
        <v>13</v>
      </c>
      <c r="B34" s="73" t="s">
        <v>173</v>
      </c>
      <c r="C34" s="74" t="s">
        <v>281</v>
      </c>
      <c r="D34" s="208">
        <v>3480</v>
      </c>
      <c r="E34" s="209">
        <v>2295.6000000000004</v>
      </c>
      <c r="F34" s="209">
        <v>0</v>
      </c>
      <c r="G34" s="209">
        <v>2080</v>
      </c>
      <c r="H34" s="210">
        <v>1760</v>
      </c>
      <c r="I34" s="208">
        <v>3840</v>
      </c>
      <c r="J34" s="209">
        <v>2560</v>
      </c>
      <c r="K34" s="209">
        <v>0</v>
      </c>
      <c r="L34" s="209">
        <v>2320</v>
      </c>
      <c r="M34" s="210">
        <v>1960</v>
      </c>
      <c r="N34" s="208">
        <v>3240</v>
      </c>
      <c r="O34" s="209">
        <v>2160</v>
      </c>
      <c r="P34" s="209">
        <v>0</v>
      </c>
      <c r="Q34" s="209">
        <v>1960</v>
      </c>
      <c r="R34" s="210">
        <v>1680</v>
      </c>
    </row>
    <row r="35" spans="1:18" ht="13.5" customHeight="1">
      <c r="A35" s="43" t="s">
        <v>172</v>
      </c>
      <c r="B35" s="41" t="s">
        <v>173</v>
      </c>
      <c r="C35" s="75" t="s">
        <v>282</v>
      </c>
      <c r="D35" s="76">
        <v>3480</v>
      </c>
      <c r="E35" s="77">
        <v>2295.6000000000004</v>
      </c>
      <c r="F35" s="77">
        <v>0</v>
      </c>
      <c r="G35" s="77">
        <v>2080</v>
      </c>
      <c r="H35" s="78">
        <v>1760</v>
      </c>
      <c r="I35" s="76">
        <v>3840</v>
      </c>
      <c r="J35" s="77">
        <v>2560</v>
      </c>
      <c r="K35" s="77">
        <v>0</v>
      </c>
      <c r="L35" s="77">
        <v>2320</v>
      </c>
      <c r="M35" s="78">
        <v>1960</v>
      </c>
      <c r="N35" s="76">
        <v>3240</v>
      </c>
      <c r="O35" s="77">
        <v>2160</v>
      </c>
      <c r="P35" s="77">
        <v>0</v>
      </c>
      <c r="Q35" s="77">
        <v>1960</v>
      </c>
      <c r="R35" s="78">
        <v>1680</v>
      </c>
    </row>
    <row r="36" spans="1:18" ht="13.5" customHeight="1">
      <c r="A36" s="43" t="s">
        <v>14</v>
      </c>
      <c r="B36" s="41" t="s">
        <v>173</v>
      </c>
      <c r="C36" s="75" t="s">
        <v>283</v>
      </c>
      <c r="D36" s="76">
        <v>2815.6000000000004</v>
      </c>
      <c r="E36" s="77">
        <v>2815.6000000000004</v>
      </c>
      <c r="F36" s="77">
        <v>0</v>
      </c>
      <c r="G36" s="77">
        <v>0</v>
      </c>
      <c r="H36" s="78">
        <v>2160</v>
      </c>
      <c r="I36" s="76">
        <v>3280</v>
      </c>
      <c r="J36" s="77">
        <v>3280</v>
      </c>
      <c r="K36" s="77">
        <v>0</v>
      </c>
      <c r="L36" s="77">
        <v>0</v>
      </c>
      <c r="M36" s="78">
        <v>2520</v>
      </c>
      <c r="N36" s="76">
        <v>2640</v>
      </c>
      <c r="O36" s="77">
        <v>2640</v>
      </c>
      <c r="P36" s="77">
        <v>0</v>
      </c>
      <c r="Q36" s="77">
        <v>0</v>
      </c>
      <c r="R36" s="78">
        <v>2040</v>
      </c>
    </row>
    <row r="37" spans="1:18" ht="13.5" customHeight="1">
      <c r="A37" s="43" t="s">
        <v>15</v>
      </c>
      <c r="B37" s="41" t="s">
        <v>174</v>
      </c>
      <c r="C37" s="75" t="s">
        <v>284</v>
      </c>
      <c r="D37" s="76">
        <v>3960</v>
      </c>
      <c r="E37" s="77">
        <v>2639.6000000000004</v>
      </c>
      <c r="F37" s="77">
        <v>0</v>
      </c>
      <c r="G37" s="77">
        <v>2400</v>
      </c>
      <c r="H37" s="78">
        <v>2040</v>
      </c>
      <c r="I37" s="76">
        <v>4440</v>
      </c>
      <c r="J37" s="77">
        <v>2960</v>
      </c>
      <c r="K37" s="77">
        <v>0</v>
      </c>
      <c r="L37" s="77">
        <v>2680</v>
      </c>
      <c r="M37" s="78">
        <v>2280</v>
      </c>
      <c r="N37" s="76">
        <v>3720</v>
      </c>
      <c r="O37" s="77">
        <v>2479.6000000000004</v>
      </c>
      <c r="P37" s="77">
        <v>0</v>
      </c>
      <c r="Q37" s="77">
        <v>2240</v>
      </c>
      <c r="R37" s="78">
        <v>1920</v>
      </c>
    </row>
    <row r="38" spans="1:18" ht="13.5" customHeight="1">
      <c r="A38" s="43" t="s">
        <v>16</v>
      </c>
      <c r="B38" s="41" t="s">
        <v>174</v>
      </c>
      <c r="C38" s="75" t="s">
        <v>295</v>
      </c>
      <c r="D38" s="76">
        <v>3960</v>
      </c>
      <c r="E38" s="77">
        <v>2639.6000000000004</v>
      </c>
      <c r="F38" s="77">
        <v>0</v>
      </c>
      <c r="G38" s="77">
        <v>2400</v>
      </c>
      <c r="H38" s="78">
        <v>2040</v>
      </c>
      <c r="I38" s="76">
        <v>4440</v>
      </c>
      <c r="J38" s="77">
        <v>2960</v>
      </c>
      <c r="K38" s="77">
        <v>0</v>
      </c>
      <c r="L38" s="77">
        <v>2680</v>
      </c>
      <c r="M38" s="78">
        <v>2280</v>
      </c>
      <c r="N38" s="76">
        <v>3720</v>
      </c>
      <c r="O38" s="77">
        <v>2479.6000000000004</v>
      </c>
      <c r="P38" s="77">
        <v>0</v>
      </c>
      <c r="Q38" s="77">
        <v>2240</v>
      </c>
      <c r="R38" s="78">
        <v>1920</v>
      </c>
    </row>
    <row r="39" spans="1:18" ht="13.5" customHeight="1">
      <c r="A39" s="43" t="s">
        <v>177</v>
      </c>
      <c r="B39" s="49" t="s">
        <v>174</v>
      </c>
      <c r="C39" s="79" t="s">
        <v>286</v>
      </c>
      <c r="D39" s="80">
        <v>4120</v>
      </c>
      <c r="E39" s="81">
        <v>2727.6000000000004</v>
      </c>
      <c r="F39" s="81">
        <v>2320</v>
      </c>
      <c r="G39" s="81">
        <v>2480</v>
      </c>
      <c r="H39" s="82">
        <v>2120</v>
      </c>
      <c r="I39" s="80">
        <v>4640</v>
      </c>
      <c r="J39" s="81">
        <v>3080</v>
      </c>
      <c r="K39" s="81">
        <v>2640</v>
      </c>
      <c r="L39" s="81">
        <v>2800</v>
      </c>
      <c r="M39" s="82">
        <v>2360</v>
      </c>
      <c r="N39" s="80">
        <v>3840</v>
      </c>
      <c r="O39" s="81">
        <v>2559.6000000000004</v>
      </c>
      <c r="P39" s="81">
        <v>2200</v>
      </c>
      <c r="Q39" s="81">
        <v>2320</v>
      </c>
      <c r="R39" s="82">
        <v>1960</v>
      </c>
    </row>
    <row r="40" spans="1:18" ht="13.5" customHeight="1">
      <c r="A40" s="43" t="s">
        <v>12</v>
      </c>
      <c r="B40" s="41" t="s">
        <v>174</v>
      </c>
      <c r="C40" s="75" t="s">
        <v>287</v>
      </c>
      <c r="D40" s="80">
        <v>4240</v>
      </c>
      <c r="E40" s="81">
        <v>2815.6000000000004</v>
      </c>
      <c r="F40" s="81">
        <v>0</v>
      </c>
      <c r="G40" s="81">
        <v>2560</v>
      </c>
      <c r="H40" s="82">
        <v>2160</v>
      </c>
      <c r="I40" s="80">
        <v>4920</v>
      </c>
      <c r="J40" s="81">
        <v>3280</v>
      </c>
      <c r="K40" s="81">
        <v>0</v>
      </c>
      <c r="L40" s="81">
        <v>2960</v>
      </c>
      <c r="M40" s="82">
        <v>2520</v>
      </c>
      <c r="N40" s="80">
        <v>3960</v>
      </c>
      <c r="O40" s="81">
        <v>2640</v>
      </c>
      <c r="P40" s="81">
        <v>0</v>
      </c>
      <c r="Q40" s="81">
        <v>2400</v>
      </c>
      <c r="R40" s="82">
        <v>2040</v>
      </c>
    </row>
    <row r="41" spans="1:18" ht="13.5" customHeight="1">
      <c r="A41" s="43" t="s">
        <v>17</v>
      </c>
      <c r="B41" s="41" t="s">
        <v>174</v>
      </c>
      <c r="C41" s="75" t="s">
        <v>288</v>
      </c>
      <c r="D41" s="80">
        <v>4680</v>
      </c>
      <c r="E41" s="81">
        <v>3120</v>
      </c>
      <c r="F41" s="81">
        <v>2680</v>
      </c>
      <c r="G41" s="81">
        <v>2840</v>
      </c>
      <c r="H41" s="82">
        <v>2400</v>
      </c>
      <c r="I41" s="80">
        <v>5280</v>
      </c>
      <c r="J41" s="81">
        <v>3520</v>
      </c>
      <c r="K41" s="81">
        <v>3000</v>
      </c>
      <c r="L41" s="81">
        <v>3200</v>
      </c>
      <c r="M41" s="82">
        <v>2720</v>
      </c>
      <c r="N41" s="80">
        <v>4400</v>
      </c>
      <c r="O41" s="81">
        <v>2920</v>
      </c>
      <c r="P41" s="81">
        <v>2520</v>
      </c>
      <c r="Q41" s="81">
        <v>2640</v>
      </c>
      <c r="R41" s="82">
        <v>2240</v>
      </c>
    </row>
    <row r="42" spans="1:18" ht="13.5" customHeight="1">
      <c r="A42" s="43" t="s">
        <v>18</v>
      </c>
      <c r="B42" s="41" t="s">
        <v>174</v>
      </c>
      <c r="C42" s="75" t="s">
        <v>289</v>
      </c>
      <c r="D42" s="80">
        <v>3080</v>
      </c>
      <c r="E42" s="81">
        <v>3080</v>
      </c>
      <c r="F42" s="81">
        <v>0</v>
      </c>
      <c r="G42" s="81">
        <v>0</v>
      </c>
      <c r="H42" s="82">
        <v>2360</v>
      </c>
      <c r="I42" s="80">
        <v>3400</v>
      </c>
      <c r="J42" s="81">
        <v>3400</v>
      </c>
      <c r="K42" s="81">
        <v>0</v>
      </c>
      <c r="L42" s="81">
        <v>0</v>
      </c>
      <c r="M42" s="82">
        <v>2640</v>
      </c>
      <c r="N42" s="80">
        <v>2720</v>
      </c>
      <c r="O42" s="81">
        <v>2720</v>
      </c>
      <c r="P42" s="81">
        <v>0</v>
      </c>
      <c r="Q42" s="81">
        <v>0</v>
      </c>
      <c r="R42" s="82">
        <v>2120</v>
      </c>
    </row>
    <row r="43" spans="1:18" ht="26.25" customHeight="1">
      <c r="A43" s="43" t="s">
        <v>175</v>
      </c>
      <c r="B43" s="44" t="s">
        <v>174</v>
      </c>
      <c r="C43" s="83" t="s">
        <v>290</v>
      </c>
      <c r="D43" s="80">
        <v>3120</v>
      </c>
      <c r="E43" s="81">
        <v>3120</v>
      </c>
      <c r="F43" s="81">
        <v>0</v>
      </c>
      <c r="G43" s="81">
        <v>0</v>
      </c>
      <c r="H43" s="82">
        <v>2400</v>
      </c>
      <c r="I43" s="80">
        <v>3480</v>
      </c>
      <c r="J43" s="81">
        <v>3480</v>
      </c>
      <c r="K43" s="81">
        <v>0</v>
      </c>
      <c r="L43" s="81">
        <v>0</v>
      </c>
      <c r="M43" s="82">
        <v>2680</v>
      </c>
      <c r="N43" s="80">
        <v>2760</v>
      </c>
      <c r="O43" s="81">
        <v>2760</v>
      </c>
      <c r="P43" s="81">
        <v>0</v>
      </c>
      <c r="Q43" s="81">
        <v>0</v>
      </c>
      <c r="R43" s="82">
        <v>2120</v>
      </c>
    </row>
    <row r="44" spans="1:18" ht="12.75" customHeight="1">
      <c r="A44" s="43" t="s">
        <v>19</v>
      </c>
      <c r="B44" s="44" t="s">
        <v>174</v>
      </c>
      <c r="C44" s="83" t="s">
        <v>296</v>
      </c>
      <c r="D44" s="80">
        <v>3080</v>
      </c>
      <c r="E44" s="81">
        <v>3080</v>
      </c>
      <c r="F44" s="81">
        <v>0</v>
      </c>
      <c r="G44" s="81">
        <v>0</v>
      </c>
      <c r="H44" s="82">
        <v>2360</v>
      </c>
      <c r="I44" s="80">
        <v>3440</v>
      </c>
      <c r="J44" s="81">
        <v>3440</v>
      </c>
      <c r="K44" s="81">
        <v>0</v>
      </c>
      <c r="L44" s="81">
        <v>0</v>
      </c>
      <c r="M44" s="82">
        <v>2640</v>
      </c>
      <c r="N44" s="80">
        <v>2720</v>
      </c>
      <c r="O44" s="81">
        <v>2720</v>
      </c>
      <c r="P44" s="81">
        <v>0</v>
      </c>
      <c r="Q44" s="81">
        <v>0</v>
      </c>
      <c r="R44" s="82">
        <v>2120</v>
      </c>
    </row>
    <row r="45" spans="1:18" ht="27" customHeight="1">
      <c r="A45" s="43" t="s">
        <v>176</v>
      </c>
      <c r="B45" s="44" t="s">
        <v>174</v>
      </c>
      <c r="C45" s="83" t="s">
        <v>292</v>
      </c>
      <c r="D45" s="80">
        <v>3120</v>
      </c>
      <c r="E45" s="81">
        <v>3120</v>
      </c>
      <c r="F45" s="81">
        <v>0</v>
      </c>
      <c r="G45" s="81">
        <v>0</v>
      </c>
      <c r="H45" s="82">
        <v>2400</v>
      </c>
      <c r="I45" s="80">
        <v>3480</v>
      </c>
      <c r="J45" s="81">
        <v>3480</v>
      </c>
      <c r="K45" s="81">
        <v>0</v>
      </c>
      <c r="L45" s="81">
        <v>0</v>
      </c>
      <c r="M45" s="82">
        <v>2680</v>
      </c>
      <c r="N45" s="80">
        <v>2760</v>
      </c>
      <c r="O45" s="81">
        <v>2760</v>
      </c>
      <c r="P45" s="81">
        <v>0</v>
      </c>
      <c r="Q45" s="81">
        <v>0</v>
      </c>
      <c r="R45" s="82">
        <v>2120</v>
      </c>
    </row>
    <row r="46" spans="1:18" ht="13.5" customHeight="1">
      <c r="A46" s="43" t="s">
        <v>20</v>
      </c>
      <c r="B46" s="41" t="s">
        <v>174</v>
      </c>
      <c r="C46" s="75" t="s">
        <v>293</v>
      </c>
      <c r="D46" s="80">
        <v>3280</v>
      </c>
      <c r="E46" s="81">
        <v>3280</v>
      </c>
      <c r="F46" s="81">
        <v>0</v>
      </c>
      <c r="G46" s="81">
        <v>0</v>
      </c>
      <c r="H46" s="82">
        <v>2520</v>
      </c>
      <c r="I46" s="80">
        <v>3680</v>
      </c>
      <c r="J46" s="81">
        <v>3680</v>
      </c>
      <c r="K46" s="81">
        <v>0</v>
      </c>
      <c r="L46" s="81">
        <v>0</v>
      </c>
      <c r="M46" s="82">
        <v>2840</v>
      </c>
      <c r="N46" s="80">
        <v>2920</v>
      </c>
      <c r="O46" s="81">
        <v>2920</v>
      </c>
      <c r="P46" s="81">
        <v>0</v>
      </c>
      <c r="Q46" s="81">
        <v>0</v>
      </c>
      <c r="R46" s="82">
        <v>2240</v>
      </c>
    </row>
    <row r="47" spans="1:18" ht="13.5" customHeight="1" thickBot="1">
      <c r="A47" s="72" t="s">
        <v>21</v>
      </c>
      <c r="B47" s="46" t="s">
        <v>6</v>
      </c>
      <c r="C47" s="84" t="s">
        <v>294</v>
      </c>
      <c r="D47" s="85">
        <v>5080</v>
      </c>
      <c r="E47" s="86">
        <v>3384</v>
      </c>
      <c r="F47" s="86">
        <v>2880</v>
      </c>
      <c r="G47" s="86">
        <v>3080</v>
      </c>
      <c r="H47" s="87">
        <v>2600</v>
      </c>
      <c r="I47" s="85">
        <v>5640</v>
      </c>
      <c r="J47" s="86">
        <v>3760</v>
      </c>
      <c r="K47" s="86">
        <v>3200</v>
      </c>
      <c r="L47" s="86">
        <v>3400</v>
      </c>
      <c r="M47" s="87">
        <v>2880</v>
      </c>
      <c r="N47" s="85">
        <v>4800</v>
      </c>
      <c r="O47" s="86">
        <v>3200</v>
      </c>
      <c r="P47" s="86">
        <v>2720</v>
      </c>
      <c r="Q47" s="86">
        <v>2880</v>
      </c>
      <c r="R47" s="87">
        <v>2480</v>
      </c>
    </row>
    <row r="48" spans="1:23" ht="15">
      <c r="A48" s="245" t="s">
        <v>179</v>
      </c>
      <c r="B48" s="245"/>
      <c r="C48" s="245"/>
      <c r="D48" s="250" t="s">
        <v>178</v>
      </c>
      <c r="E48" s="250"/>
      <c r="F48" s="250"/>
      <c r="G48" s="250"/>
      <c r="H48" s="250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5">
      <c r="A49" s="2"/>
      <c r="B49" s="2"/>
      <c r="C49" s="2"/>
      <c r="D49" s="1"/>
      <c r="E49" s="1"/>
      <c r="F49" s="1"/>
      <c r="G49" s="1"/>
      <c r="H49" s="1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5">
      <c r="A50" s="3" t="s">
        <v>181</v>
      </c>
      <c r="B50" s="3"/>
      <c r="C50" s="3"/>
      <c r="D50" s="1"/>
      <c r="E50" s="1"/>
      <c r="F50" s="1"/>
      <c r="G50" s="1"/>
      <c r="H50" s="1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5.75" thickBo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18" ht="15.75" customHeight="1" thickBot="1">
      <c r="A52" s="239" t="s">
        <v>7</v>
      </c>
      <c r="B52" s="240"/>
      <c r="C52" s="241"/>
      <c r="D52" s="242" t="s">
        <v>271</v>
      </c>
      <c r="E52" s="243"/>
      <c r="F52" s="243"/>
      <c r="G52" s="243"/>
      <c r="H52" s="244"/>
      <c r="I52" s="242" t="s">
        <v>272</v>
      </c>
      <c r="J52" s="243"/>
      <c r="K52" s="243"/>
      <c r="L52" s="243"/>
      <c r="M52" s="244"/>
      <c r="N52" s="242" t="s">
        <v>273</v>
      </c>
      <c r="O52" s="243"/>
      <c r="P52" s="243"/>
      <c r="Q52" s="243"/>
      <c r="R52" s="244"/>
    </row>
    <row r="53" spans="1:18" ht="27.75" customHeight="1" thickBot="1">
      <c r="A53" s="247" t="s">
        <v>0</v>
      </c>
      <c r="B53" s="248"/>
      <c r="C53" s="249"/>
      <c r="D53" s="251" t="s">
        <v>213</v>
      </c>
      <c r="E53" s="252"/>
      <c r="F53" s="252"/>
      <c r="G53" s="252"/>
      <c r="H53" s="253"/>
      <c r="I53" s="251" t="s">
        <v>213</v>
      </c>
      <c r="J53" s="252"/>
      <c r="K53" s="252"/>
      <c r="L53" s="252"/>
      <c r="M53" s="253"/>
      <c r="N53" s="251" t="s">
        <v>213</v>
      </c>
      <c r="O53" s="252"/>
      <c r="P53" s="252"/>
      <c r="Q53" s="252"/>
      <c r="R53" s="253"/>
    </row>
    <row r="54" spans="1:18" ht="90" thickBot="1">
      <c r="A54" s="50" t="s">
        <v>1</v>
      </c>
      <c r="B54" s="51" t="s">
        <v>2</v>
      </c>
      <c r="C54" s="52" t="s">
        <v>3</v>
      </c>
      <c r="D54" s="4" t="s">
        <v>4</v>
      </c>
      <c r="E54" s="5" t="s">
        <v>5</v>
      </c>
      <c r="F54" s="5" t="s">
        <v>8</v>
      </c>
      <c r="G54" s="5" t="s">
        <v>9</v>
      </c>
      <c r="H54" s="6" t="s">
        <v>10</v>
      </c>
      <c r="I54" s="4" t="s">
        <v>4</v>
      </c>
      <c r="J54" s="5" t="s">
        <v>5</v>
      </c>
      <c r="K54" s="5" t="s">
        <v>8</v>
      </c>
      <c r="L54" s="5" t="s">
        <v>9</v>
      </c>
      <c r="M54" s="6" t="s">
        <v>10</v>
      </c>
      <c r="N54" s="4" t="s">
        <v>4</v>
      </c>
      <c r="O54" s="5" t="s">
        <v>5</v>
      </c>
      <c r="P54" s="5" t="s">
        <v>8</v>
      </c>
      <c r="Q54" s="5" t="s">
        <v>9</v>
      </c>
      <c r="R54" s="6" t="s">
        <v>10</v>
      </c>
    </row>
    <row r="55" spans="1:18" s="217" customFormat="1" ht="15" customHeight="1">
      <c r="A55" s="211" t="s">
        <v>274</v>
      </c>
      <c r="B55" s="227" t="s">
        <v>275</v>
      </c>
      <c r="C55" s="213" t="s">
        <v>278</v>
      </c>
      <c r="D55" s="214">
        <v>4120</v>
      </c>
      <c r="E55" s="215">
        <v>2736</v>
      </c>
      <c r="F55" s="215">
        <v>0</v>
      </c>
      <c r="G55" s="215">
        <v>2480</v>
      </c>
      <c r="H55" s="216">
        <v>2120</v>
      </c>
      <c r="I55" s="214">
        <v>4520</v>
      </c>
      <c r="J55" s="215">
        <v>3000</v>
      </c>
      <c r="K55" s="215">
        <v>0</v>
      </c>
      <c r="L55" s="215">
        <v>2720</v>
      </c>
      <c r="M55" s="216">
        <v>2320</v>
      </c>
      <c r="N55" s="214">
        <v>3920</v>
      </c>
      <c r="O55" s="215">
        <v>2600</v>
      </c>
      <c r="P55" s="215">
        <v>0</v>
      </c>
      <c r="Q55" s="215">
        <v>2360</v>
      </c>
      <c r="R55" s="216">
        <v>2000</v>
      </c>
    </row>
    <row r="56" spans="1:18" s="217" customFormat="1" ht="15" customHeight="1">
      <c r="A56" s="218" t="s">
        <v>276</v>
      </c>
      <c r="B56" s="219" t="s">
        <v>275</v>
      </c>
      <c r="C56" s="220" t="s">
        <v>279</v>
      </c>
      <c r="D56" s="221">
        <v>3256</v>
      </c>
      <c r="E56" s="222">
        <v>3256</v>
      </c>
      <c r="F56" s="222">
        <v>0</v>
      </c>
      <c r="G56" s="222">
        <v>0</v>
      </c>
      <c r="H56" s="223">
        <v>2520</v>
      </c>
      <c r="I56" s="221">
        <v>3720</v>
      </c>
      <c r="J56" s="222">
        <v>3720</v>
      </c>
      <c r="K56" s="222">
        <v>0</v>
      </c>
      <c r="L56" s="222">
        <v>0</v>
      </c>
      <c r="M56" s="223">
        <v>2880</v>
      </c>
      <c r="N56" s="221">
        <v>3080</v>
      </c>
      <c r="O56" s="222">
        <v>3080</v>
      </c>
      <c r="P56" s="222">
        <v>0</v>
      </c>
      <c r="Q56" s="222">
        <v>0</v>
      </c>
      <c r="R56" s="223">
        <v>2360</v>
      </c>
    </row>
    <row r="57" spans="1:18" s="217" customFormat="1" ht="15" customHeight="1">
      <c r="A57" s="218" t="s">
        <v>277</v>
      </c>
      <c r="B57" s="219" t="s">
        <v>275</v>
      </c>
      <c r="C57" s="220" t="s">
        <v>280</v>
      </c>
      <c r="D57" s="221">
        <v>4120</v>
      </c>
      <c r="E57" s="222">
        <v>2736</v>
      </c>
      <c r="F57" s="222">
        <v>0</v>
      </c>
      <c r="G57" s="222">
        <v>2480</v>
      </c>
      <c r="H57" s="223">
        <v>2120</v>
      </c>
      <c r="I57" s="221">
        <v>4520</v>
      </c>
      <c r="J57" s="222">
        <v>3000</v>
      </c>
      <c r="K57" s="222">
        <v>0</v>
      </c>
      <c r="L57" s="222">
        <v>2720</v>
      </c>
      <c r="M57" s="223">
        <v>2320</v>
      </c>
      <c r="N57" s="221">
        <v>3920</v>
      </c>
      <c r="O57" s="222">
        <v>2600</v>
      </c>
      <c r="P57" s="222">
        <v>0</v>
      </c>
      <c r="Q57" s="222">
        <v>2360</v>
      </c>
      <c r="R57" s="223">
        <v>2000</v>
      </c>
    </row>
    <row r="58" spans="1:18" s="217" customFormat="1" ht="15" customHeight="1">
      <c r="A58" s="228" t="s">
        <v>13</v>
      </c>
      <c r="B58" s="229" t="s">
        <v>173</v>
      </c>
      <c r="C58" s="230" t="s">
        <v>281</v>
      </c>
      <c r="D58" s="231">
        <v>4320</v>
      </c>
      <c r="E58" s="232">
        <v>2855.6000000000004</v>
      </c>
      <c r="F58" s="232">
        <v>0</v>
      </c>
      <c r="G58" s="232">
        <v>2600</v>
      </c>
      <c r="H58" s="233">
        <v>2200</v>
      </c>
      <c r="I58" s="231">
        <v>4680</v>
      </c>
      <c r="J58" s="232">
        <v>3120</v>
      </c>
      <c r="K58" s="232">
        <v>0</v>
      </c>
      <c r="L58" s="232">
        <v>2840</v>
      </c>
      <c r="M58" s="233">
        <v>2400</v>
      </c>
      <c r="N58" s="231">
        <v>4080</v>
      </c>
      <c r="O58" s="232">
        <v>2720</v>
      </c>
      <c r="P58" s="232">
        <v>0</v>
      </c>
      <c r="Q58" s="232">
        <v>2480</v>
      </c>
      <c r="R58" s="233">
        <v>2120</v>
      </c>
    </row>
    <row r="59" spans="1:18" ht="15" customHeight="1">
      <c r="A59" s="43" t="s">
        <v>172</v>
      </c>
      <c r="B59" s="41" t="s">
        <v>173</v>
      </c>
      <c r="C59" s="75" t="s">
        <v>282</v>
      </c>
      <c r="D59" s="76">
        <v>4320</v>
      </c>
      <c r="E59" s="77">
        <v>2855.6000000000004</v>
      </c>
      <c r="F59" s="77">
        <v>0</v>
      </c>
      <c r="G59" s="77">
        <v>2600</v>
      </c>
      <c r="H59" s="78">
        <v>2200</v>
      </c>
      <c r="I59" s="76">
        <v>4680</v>
      </c>
      <c r="J59" s="77">
        <v>3120</v>
      </c>
      <c r="K59" s="77">
        <v>0</v>
      </c>
      <c r="L59" s="77">
        <v>2840</v>
      </c>
      <c r="M59" s="78">
        <v>2400</v>
      </c>
      <c r="N59" s="76">
        <v>4080</v>
      </c>
      <c r="O59" s="77">
        <v>2720</v>
      </c>
      <c r="P59" s="77">
        <v>0</v>
      </c>
      <c r="Q59" s="77">
        <v>2480</v>
      </c>
      <c r="R59" s="78">
        <v>2120</v>
      </c>
    </row>
    <row r="60" spans="1:18" ht="15" customHeight="1">
      <c r="A60" s="43" t="s">
        <v>14</v>
      </c>
      <c r="B60" s="41" t="s">
        <v>173</v>
      </c>
      <c r="C60" s="75" t="s">
        <v>283</v>
      </c>
      <c r="D60" s="76">
        <v>3375.6000000000004</v>
      </c>
      <c r="E60" s="77">
        <v>3375.6000000000004</v>
      </c>
      <c r="F60" s="77">
        <v>0</v>
      </c>
      <c r="G60" s="77">
        <v>0</v>
      </c>
      <c r="H60" s="78">
        <v>2600</v>
      </c>
      <c r="I60" s="76">
        <v>3840</v>
      </c>
      <c r="J60" s="77">
        <v>3840</v>
      </c>
      <c r="K60" s="77">
        <v>0</v>
      </c>
      <c r="L60" s="77">
        <v>0</v>
      </c>
      <c r="M60" s="78">
        <v>2960</v>
      </c>
      <c r="N60" s="76">
        <v>3200</v>
      </c>
      <c r="O60" s="77">
        <v>3200</v>
      </c>
      <c r="P60" s="77">
        <v>0</v>
      </c>
      <c r="Q60" s="77">
        <v>0</v>
      </c>
      <c r="R60" s="78">
        <v>2480</v>
      </c>
    </row>
    <row r="61" spans="1:18" ht="15" customHeight="1">
      <c r="A61" s="43" t="s">
        <v>15</v>
      </c>
      <c r="B61" s="41" t="s">
        <v>174</v>
      </c>
      <c r="C61" s="75" t="s">
        <v>284</v>
      </c>
      <c r="D61" s="76">
        <v>4800</v>
      </c>
      <c r="E61" s="77">
        <v>3199.6000000000004</v>
      </c>
      <c r="F61" s="77">
        <v>0</v>
      </c>
      <c r="G61" s="77">
        <v>2880</v>
      </c>
      <c r="H61" s="78">
        <v>2480</v>
      </c>
      <c r="I61" s="76">
        <v>5280</v>
      </c>
      <c r="J61" s="77">
        <v>3520</v>
      </c>
      <c r="K61" s="77">
        <v>0</v>
      </c>
      <c r="L61" s="77">
        <v>3200</v>
      </c>
      <c r="M61" s="78">
        <v>2720</v>
      </c>
      <c r="N61" s="76">
        <v>4560</v>
      </c>
      <c r="O61" s="77">
        <v>3039.6000000000004</v>
      </c>
      <c r="P61" s="77">
        <v>0</v>
      </c>
      <c r="Q61" s="77">
        <v>2760</v>
      </c>
      <c r="R61" s="78">
        <v>2360</v>
      </c>
    </row>
    <row r="62" spans="1:18" ht="15" customHeight="1">
      <c r="A62" s="43" t="s">
        <v>16</v>
      </c>
      <c r="B62" s="41" t="s">
        <v>174</v>
      </c>
      <c r="C62" s="75" t="s">
        <v>295</v>
      </c>
      <c r="D62" s="76">
        <v>4800</v>
      </c>
      <c r="E62" s="77">
        <v>3199.6000000000004</v>
      </c>
      <c r="F62" s="77">
        <v>0</v>
      </c>
      <c r="G62" s="77">
        <v>2880</v>
      </c>
      <c r="H62" s="78">
        <v>2480</v>
      </c>
      <c r="I62" s="76">
        <v>5280</v>
      </c>
      <c r="J62" s="77">
        <v>3520</v>
      </c>
      <c r="K62" s="77">
        <v>0</v>
      </c>
      <c r="L62" s="77">
        <v>3200</v>
      </c>
      <c r="M62" s="78">
        <v>2720</v>
      </c>
      <c r="N62" s="76">
        <v>4560</v>
      </c>
      <c r="O62" s="77">
        <v>3039.6000000000004</v>
      </c>
      <c r="P62" s="77">
        <v>0</v>
      </c>
      <c r="Q62" s="77">
        <v>2760</v>
      </c>
      <c r="R62" s="78">
        <v>2360</v>
      </c>
    </row>
    <row r="63" spans="1:18" ht="15" customHeight="1">
      <c r="A63" s="43" t="s">
        <v>177</v>
      </c>
      <c r="B63" s="49" t="s">
        <v>174</v>
      </c>
      <c r="C63" s="79" t="s">
        <v>286</v>
      </c>
      <c r="D63" s="80">
        <v>4960</v>
      </c>
      <c r="E63" s="81">
        <v>3287.6000000000004</v>
      </c>
      <c r="F63" s="81">
        <v>2800</v>
      </c>
      <c r="G63" s="81">
        <v>2960</v>
      </c>
      <c r="H63" s="82">
        <v>2520</v>
      </c>
      <c r="I63" s="80">
        <v>5480</v>
      </c>
      <c r="J63" s="81">
        <v>3640</v>
      </c>
      <c r="K63" s="81">
        <v>3120</v>
      </c>
      <c r="L63" s="81">
        <v>3280</v>
      </c>
      <c r="M63" s="82">
        <v>2800</v>
      </c>
      <c r="N63" s="80">
        <v>4680</v>
      </c>
      <c r="O63" s="81">
        <v>3119.6000000000004</v>
      </c>
      <c r="P63" s="81">
        <v>2680</v>
      </c>
      <c r="Q63" s="81">
        <v>2840</v>
      </c>
      <c r="R63" s="82">
        <v>2400</v>
      </c>
    </row>
    <row r="64" spans="1:18" ht="15" customHeight="1">
      <c r="A64" s="43" t="s">
        <v>12</v>
      </c>
      <c r="B64" s="41" t="s">
        <v>174</v>
      </c>
      <c r="C64" s="75" t="s">
        <v>287</v>
      </c>
      <c r="D64" s="80">
        <v>5080</v>
      </c>
      <c r="E64" s="81">
        <v>3375.6000000000004</v>
      </c>
      <c r="F64" s="81">
        <v>0</v>
      </c>
      <c r="G64" s="81">
        <v>3040</v>
      </c>
      <c r="H64" s="82">
        <v>2600</v>
      </c>
      <c r="I64" s="80">
        <v>5760</v>
      </c>
      <c r="J64" s="81">
        <v>3840</v>
      </c>
      <c r="K64" s="81">
        <v>0</v>
      </c>
      <c r="L64" s="81">
        <v>3480</v>
      </c>
      <c r="M64" s="82">
        <v>2960</v>
      </c>
      <c r="N64" s="80">
        <v>4800</v>
      </c>
      <c r="O64" s="81">
        <v>3200</v>
      </c>
      <c r="P64" s="81">
        <v>0</v>
      </c>
      <c r="Q64" s="81">
        <v>2880</v>
      </c>
      <c r="R64" s="82">
        <v>2480</v>
      </c>
    </row>
    <row r="65" spans="1:18" ht="15" customHeight="1">
      <c r="A65" s="43" t="s">
        <v>17</v>
      </c>
      <c r="B65" s="41" t="s">
        <v>174</v>
      </c>
      <c r="C65" s="75" t="s">
        <v>288</v>
      </c>
      <c r="D65" s="80">
        <v>5520</v>
      </c>
      <c r="E65" s="81">
        <v>3680</v>
      </c>
      <c r="F65" s="81">
        <v>3160</v>
      </c>
      <c r="G65" s="81">
        <v>3320</v>
      </c>
      <c r="H65" s="82">
        <v>2840</v>
      </c>
      <c r="I65" s="80">
        <v>6120</v>
      </c>
      <c r="J65" s="81">
        <v>4080</v>
      </c>
      <c r="K65" s="81">
        <v>3480</v>
      </c>
      <c r="L65" s="81">
        <v>3680</v>
      </c>
      <c r="M65" s="82">
        <v>3160</v>
      </c>
      <c r="N65" s="80">
        <v>5240</v>
      </c>
      <c r="O65" s="81">
        <v>3480</v>
      </c>
      <c r="P65" s="81">
        <v>2960</v>
      </c>
      <c r="Q65" s="81">
        <v>3160</v>
      </c>
      <c r="R65" s="82">
        <v>2680</v>
      </c>
    </row>
    <row r="66" spans="1:18" ht="15" customHeight="1">
      <c r="A66" s="43" t="s">
        <v>18</v>
      </c>
      <c r="B66" s="41" t="s">
        <v>174</v>
      </c>
      <c r="C66" s="75" t="s">
        <v>289</v>
      </c>
      <c r="D66" s="80">
        <v>3640</v>
      </c>
      <c r="E66" s="81">
        <v>3640</v>
      </c>
      <c r="F66" s="81">
        <v>0</v>
      </c>
      <c r="G66" s="81">
        <v>0</v>
      </c>
      <c r="H66" s="82">
        <v>2840</v>
      </c>
      <c r="I66" s="80">
        <v>4000</v>
      </c>
      <c r="J66" s="81">
        <v>4000</v>
      </c>
      <c r="K66" s="81">
        <v>0</v>
      </c>
      <c r="L66" s="81">
        <v>0</v>
      </c>
      <c r="M66" s="82">
        <v>3080</v>
      </c>
      <c r="N66" s="80">
        <v>3280</v>
      </c>
      <c r="O66" s="81">
        <v>3280</v>
      </c>
      <c r="P66" s="81">
        <v>0</v>
      </c>
      <c r="Q66" s="81">
        <v>0</v>
      </c>
      <c r="R66" s="82">
        <v>2520</v>
      </c>
    </row>
    <row r="67" spans="1:18" ht="24.75" customHeight="1">
      <c r="A67" s="43" t="s">
        <v>175</v>
      </c>
      <c r="B67" s="44" t="s">
        <v>174</v>
      </c>
      <c r="C67" s="83" t="s">
        <v>290</v>
      </c>
      <c r="D67" s="80">
        <v>3680</v>
      </c>
      <c r="E67" s="81">
        <v>3680</v>
      </c>
      <c r="F67" s="81">
        <v>0</v>
      </c>
      <c r="G67" s="81">
        <v>0</v>
      </c>
      <c r="H67" s="82">
        <v>2880</v>
      </c>
      <c r="I67" s="80">
        <v>4040</v>
      </c>
      <c r="J67" s="81">
        <v>4040</v>
      </c>
      <c r="K67" s="81">
        <v>0</v>
      </c>
      <c r="L67" s="81">
        <v>0</v>
      </c>
      <c r="M67" s="82">
        <v>3120</v>
      </c>
      <c r="N67" s="80">
        <v>3320</v>
      </c>
      <c r="O67" s="81">
        <v>3320</v>
      </c>
      <c r="P67" s="81">
        <v>0</v>
      </c>
      <c r="Q67" s="81">
        <v>0</v>
      </c>
      <c r="R67" s="82">
        <v>2560</v>
      </c>
    </row>
    <row r="68" spans="1:18" ht="12.75" customHeight="1">
      <c r="A68" s="43" t="s">
        <v>19</v>
      </c>
      <c r="B68" s="44" t="s">
        <v>174</v>
      </c>
      <c r="C68" s="83" t="s">
        <v>296</v>
      </c>
      <c r="D68" s="80">
        <v>3640</v>
      </c>
      <c r="E68" s="81">
        <v>3640</v>
      </c>
      <c r="F68" s="81">
        <v>0</v>
      </c>
      <c r="G68" s="81">
        <v>0</v>
      </c>
      <c r="H68" s="82">
        <v>2840</v>
      </c>
      <c r="I68" s="80">
        <v>4000</v>
      </c>
      <c r="J68" s="81">
        <v>4000</v>
      </c>
      <c r="K68" s="81">
        <v>0</v>
      </c>
      <c r="L68" s="81">
        <v>0</v>
      </c>
      <c r="M68" s="82">
        <v>3080</v>
      </c>
      <c r="N68" s="80">
        <v>3280</v>
      </c>
      <c r="O68" s="81">
        <v>3280</v>
      </c>
      <c r="P68" s="81">
        <v>0</v>
      </c>
      <c r="Q68" s="81">
        <v>0</v>
      </c>
      <c r="R68" s="82">
        <v>2520</v>
      </c>
    </row>
    <row r="69" spans="1:18" ht="31.5" customHeight="1">
      <c r="A69" s="43" t="s">
        <v>176</v>
      </c>
      <c r="B69" s="44" t="s">
        <v>174</v>
      </c>
      <c r="C69" s="83" t="s">
        <v>292</v>
      </c>
      <c r="D69" s="80">
        <v>3680</v>
      </c>
      <c r="E69" s="81">
        <v>3680</v>
      </c>
      <c r="F69" s="81">
        <v>0</v>
      </c>
      <c r="G69" s="81">
        <v>0</v>
      </c>
      <c r="H69" s="82">
        <v>2880</v>
      </c>
      <c r="I69" s="80">
        <v>4040</v>
      </c>
      <c r="J69" s="81">
        <v>4040</v>
      </c>
      <c r="K69" s="81">
        <v>0</v>
      </c>
      <c r="L69" s="81">
        <v>0</v>
      </c>
      <c r="M69" s="82">
        <v>3120</v>
      </c>
      <c r="N69" s="80">
        <v>3320</v>
      </c>
      <c r="O69" s="81">
        <v>3320</v>
      </c>
      <c r="P69" s="81">
        <v>0</v>
      </c>
      <c r="Q69" s="81">
        <v>0</v>
      </c>
      <c r="R69" s="82">
        <v>2560</v>
      </c>
    </row>
    <row r="70" spans="1:18" ht="12" customHeight="1">
      <c r="A70" s="43" t="s">
        <v>20</v>
      </c>
      <c r="B70" s="41" t="s">
        <v>174</v>
      </c>
      <c r="C70" s="75" t="s">
        <v>293</v>
      </c>
      <c r="D70" s="80">
        <v>3880</v>
      </c>
      <c r="E70" s="81">
        <v>3880</v>
      </c>
      <c r="F70" s="81">
        <v>0</v>
      </c>
      <c r="G70" s="81">
        <v>0</v>
      </c>
      <c r="H70" s="82">
        <v>3000</v>
      </c>
      <c r="I70" s="80">
        <v>4280</v>
      </c>
      <c r="J70" s="81">
        <v>4280</v>
      </c>
      <c r="K70" s="81">
        <v>0</v>
      </c>
      <c r="L70" s="81">
        <v>0</v>
      </c>
      <c r="M70" s="82">
        <v>3280</v>
      </c>
      <c r="N70" s="80">
        <v>3480</v>
      </c>
      <c r="O70" s="81">
        <v>3480</v>
      </c>
      <c r="P70" s="81">
        <v>0</v>
      </c>
      <c r="Q70" s="81">
        <v>0</v>
      </c>
      <c r="R70" s="82">
        <v>2680</v>
      </c>
    </row>
    <row r="71" spans="1:18" ht="12" customHeight="1" thickBot="1">
      <c r="A71" s="72" t="s">
        <v>21</v>
      </c>
      <c r="B71" s="46" t="s">
        <v>6</v>
      </c>
      <c r="C71" s="84" t="s">
        <v>297</v>
      </c>
      <c r="D71" s="85">
        <v>5920</v>
      </c>
      <c r="E71" s="86">
        <v>3944</v>
      </c>
      <c r="F71" s="86">
        <v>3360</v>
      </c>
      <c r="G71" s="86">
        <v>3560</v>
      </c>
      <c r="H71" s="87">
        <v>3040</v>
      </c>
      <c r="I71" s="85">
        <v>6480</v>
      </c>
      <c r="J71" s="86">
        <v>4320</v>
      </c>
      <c r="K71" s="86">
        <v>3680</v>
      </c>
      <c r="L71" s="86">
        <v>3920</v>
      </c>
      <c r="M71" s="87">
        <v>3320</v>
      </c>
      <c r="N71" s="85">
        <v>5640</v>
      </c>
      <c r="O71" s="86">
        <v>3760</v>
      </c>
      <c r="P71" s="86">
        <v>3200</v>
      </c>
      <c r="Q71" s="86">
        <v>3400</v>
      </c>
      <c r="R71" s="87">
        <v>2880</v>
      </c>
    </row>
    <row r="72" spans="1:23" ht="15">
      <c r="A72" s="245" t="s">
        <v>179</v>
      </c>
      <c r="B72" s="245"/>
      <c r="C72" s="245"/>
      <c r="D72" s="250" t="s">
        <v>178</v>
      </c>
      <c r="E72" s="250"/>
      <c r="F72" s="250"/>
      <c r="G72" s="250"/>
      <c r="H72" s="250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203">
        <v>0</v>
      </c>
    </row>
    <row r="73" spans="1:23" ht="15">
      <c r="A73" s="2"/>
      <c r="B73" s="2"/>
      <c r="C73" s="2"/>
      <c r="D73" s="1"/>
      <c r="E73" s="1"/>
      <c r="F73" s="1"/>
      <c r="G73" s="1"/>
      <c r="H73" s="1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5">
      <c r="A74" s="3" t="s">
        <v>181</v>
      </c>
      <c r="B74" s="3"/>
      <c r="C74" s="3"/>
      <c r="D74" s="1"/>
      <c r="E74" s="1"/>
      <c r="F74" s="1"/>
      <c r="G74" s="1"/>
      <c r="H74" s="1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ht="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ht="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ht="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ht="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  <row r="96" spans="1:23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spans="1:23" ht="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</row>
    <row r="98" spans="1:23" ht="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</row>
    <row r="99" spans="1:23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</row>
    <row r="100" spans="1:23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1:23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1:23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:23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:23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1:23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1:23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1:23" ht="1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1:23" ht="1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1:23" ht="1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1:23" ht="1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1:23" ht="1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1:23" ht="1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1:23" ht="1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1:23" ht="1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</row>
    <row r="115" spans="1:23" ht="1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</row>
    <row r="116" spans="1:23" ht="1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</row>
    <row r="117" spans="1:23" ht="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</row>
    <row r="118" spans="1:23" ht="1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</row>
    <row r="119" spans="1:23" ht="1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</row>
    <row r="120" spans="1:23" ht="1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</row>
    <row r="121" spans="1:23" ht="1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</row>
    <row r="122" spans="1:23" ht="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</row>
    <row r="123" spans="1:23" ht="1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1:23" ht="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1:23" ht="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23" ht="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</row>
    <row r="127" spans="1:23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1:23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1:23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</row>
    <row r="130" spans="1:23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</row>
    <row r="131" spans="1:23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</row>
    <row r="132" spans="1:23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</row>
    <row r="133" spans="1:23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</row>
    <row r="134" spans="1:23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</row>
    <row r="135" spans="1:23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</row>
    <row r="136" spans="1:23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</row>
    <row r="137" spans="1:23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</row>
    <row r="138" spans="1:23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</row>
    <row r="139" spans="1:23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</row>
    <row r="140" spans="1:23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</row>
    <row r="141" spans="1:23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</row>
    <row r="142" spans="1:23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</row>
    <row r="143" spans="1:23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</row>
    <row r="144" spans="1:23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</row>
    <row r="145" spans="1:23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46" spans="1:23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</row>
    <row r="147" spans="1:23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</row>
    <row r="148" spans="1:23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</row>
    <row r="149" spans="1:23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</row>
    <row r="150" spans="1:23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</row>
    <row r="151" spans="1:23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</row>
    <row r="152" spans="1:23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</row>
    <row r="153" spans="1:23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</row>
    <row r="154" spans="1:23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</row>
    <row r="155" spans="1:23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</row>
  </sheetData>
  <sheetProtection/>
  <mergeCells count="30">
    <mergeCell ref="D72:H72"/>
    <mergeCell ref="A72:C72"/>
    <mergeCell ref="I52:M52"/>
    <mergeCell ref="N52:R52"/>
    <mergeCell ref="A53:C53"/>
    <mergeCell ref="D53:H53"/>
    <mergeCell ref="I53:M53"/>
    <mergeCell ref="N53:R53"/>
    <mergeCell ref="A48:C48"/>
    <mergeCell ref="A52:C52"/>
    <mergeCell ref="D52:H52"/>
    <mergeCell ref="D48:H48"/>
    <mergeCell ref="I28:M28"/>
    <mergeCell ref="N28:R28"/>
    <mergeCell ref="A29:C29"/>
    <mergeCell ref="D29:H29"/>
    <mergeCell ref="I29:M29"/>
    <mergeCell ref="N29:R29"/>
    <mergeCell ref="A24:C24"/>
    <mergeCell ref="A28:C28"/>
    <mergeCell ref="D28:H28"/>
    <mergeCell ref="D24:H24"/>
    <mergeCell ref="A5:C5"/>
    <mergeCell ref="D5:H5"/>
    <mergeCell ref="I5:M5"/>
    <mergeCell ref="N5:R5"/>
    <mergeCell ref="A4:C4"/>
    <mergeCell ref="D4:H4"/>
    <mergeCell ref="I4:M4"/>
    <mergeCell ref="N4:R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K303"/>
  <sheetViews>
    <sheetView zoomScalePageLayoutView="0" workbookViewId="0" topLeftCell="A4">
      <selection activeCell="I214" sqref="I214"/>
    </sheetView>
  </sheetViews>
  <sheetFormatPr defaultColWidth="9.140625" defaultRowHeight="15"/>
  <cols>
    <col min="2" max="2" width="9.421875" style="0" bestFit="1" customWidth="1"/>
    <col min="3" max="3" width="81.28125" style="0" customWidth="1"/>
    <col min="5" max="5" width="9.140625" style="0" customWidth="1"/>
    <col min="6" max="6" width="12.8515625" style="0" bestFit="1" customWidth="1"/>
    <col min="7" max="8" width="12.7109375" style="0" bestFit="1" customWidth="1"/>
  </cols>
  <sheetData>
    <row r="2" spans="2:5" ht="19.5">
      <c r="B2" s="304" t="s">
        <v>22</v>
      </c>
      <c r="C2" s="304"/>
      <c r="D2" s="304"/>
      <c r="E2" s="304"/>
    </row>
    <row r="3" spans="2:5" ht="15">
      <c r="B3" s="331" t="s">
        <v>23</v>
      </c>
      <c r="C3" s="331"/>
      <c r="D3" s="331"/>
      <c r="E3" s="331"/>
    </row>
    <row r="4" spans="2:5" ht="15.75" thickBot="1">
      <c r="B4" s="331"/>
      <c r="C4" s="331"/>
      <c r="D4" s="331"/>
      <c r="E4" s="331"/>
    </row>
    <row r="5" spans="2:5" ht="15.75">
      <c r="B5" s="332" t="s">
        <v>24</v>
      </c>
      <c r="C5" s="334" t="s">
        <v>25</v>
      </c>
      <c r="D5" s="336" t="s">
        <v>26</v>
      </c>
      <c r="E5" s="337"/>
    </row>
    <row r="6" spans="2:5" ht="16.5" thickBot="1">
      <c r="B6" s="333"/>
      <c r="C6" s="335"/>
      <c r="D6" s="338">
        <v>18</v>
      </c>
      <c r="E6" s="339"/>
    </row>
    <row r="7" spans="2:5" ht="16.5" thickBot="1">
      <c r="B7" s="7">
        <v>1</v>
      </c>
      <c r="C7" s="8" t="s">
        <v>27</v>
      </c>
      <c r="D7" s="329">
        <v>1</v>
      </c>
      <c r="E7" s="330"/>
    </row>
    <row r="8" spans="2:5" ht="16.5" thickBot="1">
      <c r="B8" s="7">
        <v>2</v>
      </c>
      <c r="C8" s="8" t="s">
        <v>28</v>
      </c>
      <c r="D8" s="329">
        <v>1</v>
      </c>
      <c r="E8" s="330"/>
    </row>
    <row r="9" spans="2:5" ht="16.5" thickBot="1">
      <c r="B9" s="7">
        <v>3</v>
      </c>
      <c r="C9" s="8" t="s">
        <v>29</v>
      </c>
      <c r="D9" s="329">
        <v>1</v>
      </c>
      <c r="E9" s="330"/>
    </row>
    <row r="10" spans="2:5" ht="16.5" thickBot="1">
      <c r="B10" s="7">
        <v>4</v>
      </c>
      <c r="C10" s="8" t="s">
        <v>30</v>
      </c>
      <c r="D10" s="329">
        <v>2</v>
      </c>
      <c r="E10" s="330"/>
    </row>
    <row r="11" spans="2:5" ht="16.5" thickBot="1">
      <c r="B11" s="7">
        <v>5</v>
      </c>
      <c r="C11" s="8" t="s">
        <v>31</v>
      </c>
      <c r="D11" s="329">
        <v>2</v>
      </c>
      <c r="E11" s="330"/>
    </row>
    <row r="12" spans="2:5" ht="16.5" thickBot="1">
      <c r="B12" s="7">
        <v>6</v>
      </c>
      <c r="C12" s="8" t="s">
        <v>32</v>
      </c>
      <c r="D12" s="329">
        <v>1</v>
      </c>
      <c r="E12" s="330"/>
    </row>
    <row r="13" spans="2:5" ht="16.5" thickBot="1">
      <c r="B13" s="7">
        <v>7</v>
      </c>
      <c r="C13" s="8" t="s">
        <v>33</v>
      </c>
      <c r="D13" s="329">
        <v>1</v>
      </c>
      <c r="E13" s="330"/>
    </row>
    <row r="14" spans="2:5" ht="16.5" thickBot="1">
      <c r="B14" s="7">
        <v>8</v>
      </c>
      <c r="C14" s="8" t="s">
        <v>34</v>
      </c>
      <c r="D14" s="329">
        <v>8</v>
      </c>
      <c r="E14" s="330"/>
    </row>
    <row r="15" spans="2:5" ht="16.5" thickBot="1">
      <c r="B15" s="7">
        <v>9</v>
      </c>
      <c r="C15" s="8" t="s">
        <v>35</v>
      </c>
      <c r="D15" s="329">
        <v>8</v>
      </c>
      <c r="E15" s="330"/>
    </row>
    <row r="16" spans="2:5" ht="16.5" thickBot="1">
      <c r="B16" s="7">
        <v>10</v>
      </c>
      <c r="C16" s="8" t="s">
        <v>36</v>
      </c>
      <c r="D16" s="329">
        <v>8</v>
      </c>
      <c r="E16" s="330"/>
    </row>
    <row r="17" spans="2:5" ht="16.5" thickBot="1">
      <c r="B17" s="7"/>
      <c r="C17" s="8" t="s">
        <v>37</v>
      </c>
      <c r="D17" s="329">
        <v>7</v>
      </c>
      <c r="E17" s="330"/>
    </row>
    <row r="18" spans="2:5" ht="16.5" thickBot="1">
      <c r="B18" s="7">
        <v>11</v>
      </c>
      <c r="C18" s="9" t="s">
        <v>38</v>
      </c>
      <c r="D18" s="329">
        <v>8</v>
      </c>
      <c r="E18" s="330"/>
    </row>
    <row r="19" spans="2:5" ht="16.5" thickBot="1">
      <c r="B19" s="7">
        <v>12</v>
      </c>
      <c r="C19" s="8" t="s">
        <v>39</v>
      </c>
      <c r="D19" s="329">
        <v>5</v>
      </c>
      <c r="E19" s="330"/>
    </row>
    <row r="20" spans="2:5" ht="16.5" thickBot="1">
      <c r="B20" s="7">
        <v>13</v>
      </c>
      <c r="C20" s="8" t="s">
        <v>40</v>
      </c>
      <c r="D20" s="329">
        <v>5</v>
      </c>
      <c r="E20" s="330"/>
    </row>
    <row r="21" spans="2:5" ht="16.5" thickBot="1">
      <c r="B21" s="7">
        <v>14</v>
      </c>
      <c r="C21" s="8" t="s">
        <v>41</v>
      </c>
      <c r="D21" s="389" t="s">
        <v>42</v>
      </c>
      <c r="E21" s="390"/>
    </row>
    <row r="22" spans="2:5" ht="16.5" thickBot="1">
      <c r="B22" s="7">
        <v>15</v>
      </c>
      <c r="C22" s="8" t="s">
        <v>43</v>
      </c>
      <c r="D22" s="329">
        <v>8</v>
      </c>
      <c r="E22" s="330"/>
    </row>
    <row r="23" spans="2:5" ht="16.5" thickBot="1">
      <c r="B23" s="7">
        <v>16</v>
      </c>
      <c r="C23" s="8" t="s">
        <v>44</v>
      </c>
      <c r="D23" s="329">
        <v>8</v>
      </c>
      <c r="E23" s="330"/>
    </row>
    <row r="24" spans="2:5" ht="16.5" thickBot="1">
      <c r="B24" s="7">
        <v>17</v>
      </c>
      <c r="C24" s="8" t="s">
        <v>45</v>
      </c>
      <c r="D24" s="329">
        <v>15</v>
      </c>
      <c r="E24" s="330"/>
    </row>
    <row r="25" spans="2:5" ht="16.5" thickBot="1">
      <c r="B25" s="7">
        <v>18</v>
      </c>
      <c r="C25" s="8" t="s">
        <v>46</v>
      </c>
      <c r="D25" s="329">
        <v>6</v>
      </c>
      <c r="E25" s="330"/>
    </row>
    <row r="26" spans="2:5" ht="16.5" thickBot="1">
      <c r="B26" s="7">
        <v>19</v>
      </c>
      <c r="C26" s="8" t="s">
        <v>47</v>
      </c>
      <c r="D26" s="329">
        <v>54</v>
      </c>
      <c r="E26" s="330"/>
    </row>
    <row r="27" spans="2:5" ht="16.5" thickBot="1">
      <c r="B27" s="7">
        <v>20</v>
      </c>
      <c r="C27" s="8" t="s">
        <v>48</v>
      </c>
      <c r="D27" s="329"/>
      <c r="E27" s="330"/>
    </row>
    <row r="28" spans="2:5" ht="16.5" thickBot="1">
      <c r="B28" s="7">
        <v>21</v>
      </c>
      <c r="C28" s="8" t="s">
        <v>49</v>
      </c>
      <c r="D28" s="323"/>
      <c r="E28" s="323"/>
    </row>
    <row r="29" spans="2:5" ht="15.75">
      <c r="B29" s="10"/>
      <c r="C29" s="11"/>
      <c r="D29" s="12"/>
      <c r="E29" s="12"/>
    </row>
    <row r="30" spans="2:5" ht="15">
      <c r="B30" s="324" t="s">
        <v>50</v>
      </c>
      <c r="C30" s="325"/>
      <c r="D30" s="326"/>
      <c r="E30" s="326"/>
    </row>
    <row r="31" spans="2:5" ht="49.5" customHeight="1">
      <c r="B31" s="325"/>
      <c r="C31" s="325"/>
      <c r="D31" s="326"/>
      <c r="E31" s="326"/>
    </row>
    <row r="33" spans="2:5" ht="15.75">
      <c r="B33" s="331" t="s">
        <v>51</v>
      </c>
      <c r="C33" s="381"/>
      <c r="D33" s="381"/>
      <c r="E33" s="381"/>
    </row>
    <row r="34" spans="2:5" ht="15">
      <c r="B34" s="315" t="s">
        <v>52</v>
      </c>
      <c r="C34" s="315"/>
      <c r="D34" s="315"/>
      <c r="E34" s="315"/>
    </row>
    <row r="35" spans="2:5" ht="15" customHeight="1">
      <c r="B35" s="315"/>
      <c r="C35" s="315"/>
      <c r="D35" s="315"/>
      <c r="E35" s="315"/>
    </row>
    <row r="36" spans="2:5" ht="15.75" thickBot="1">
      <c r="B36" s="371"/>
      <c r="C36" s="371"/>
      <c r="D36" s="371"/>
      <c r="E36" s="371"/>
    </row>
    <row r="37" spans="2:5" ht="15.75">
      <c r="B37" s="332" t="s">
        <v>24</v>
      </c>
      <c r="C37" s="384" t="s">
        <v>25</v>
      </c>
      <c r="D37" s="386" t="s">
        <v>26</v>
      </c>
      <c r="E37" s="387"/>
    </row>
    <row r="38" spans="2:5" ht="16.5" thickBot="1">
      <c r="B38" s="333"/>
      <c r="C38" s="385"/>
      <c r="D38" s="338">
        <v>18</v>
      </c>
      <c r="E38" s="388"/>
    </row>
    <row r="39" spans="2:5" ht="16.5" thickBot="1">
      <c r="B39" s="7">
        <v>1</v>
      </c>
      <c r="C39" s="8" t="s">
        <v>27</v>
      </c>
      <c r="D39" s="366">
        <v>1</v>
      </c>
      <c r="E39" s="367"/>
    </row>
    <row r="40" spans="2:5" ht="16.5" thickBot="1">
      <c r="B40" s="7">
        <v>2</v>
      </c>
      <c r="C40" s="8" t="s">
        <v>28</v>
      </c>
      <c r="D40" s="366">
        <v>1</v>
      </c>
      <c r="E40" s="367"/>
    </row>
    <row r="41" spans="2:5" ht="16.5" thickBot="1">
      <c r="B41" s="7">
        <v>3</v>
      </c>
      <c r="C41" s="8" t="s">
        <v>53</v>
      </c>
      <c r="D41" s="366">
        <v>1</v>
      </c>
      <c r="E41" s="367"/>
    </row>
    <row r="42" spans="2:5" ht="16.5" thickBot="1">
      <c r="B42" s="7">
        <v>4</v>
      </c>
      <c r="C42" s="8" t="s">
        <v>54</v>
      </c>
      <c r="D42" s="366">
        <v>1</v>
      </c>
      <c r="E42" s="367"/>
    </row>
    <row r="43" spans="2:5" ht="16.5" thickBot="1">
      <c r="B43" s="7">
        <v>5</v>
      </c>
      <c r="C43" s="8" t="s">
        <v>55</v>
      </c>
      <c r="D43" s="366"/>
      <c r="E43" s="367"/>
    </row>
    <row r="44" spans="2:5" ht="16.5" thickBot="1">
      <c r="B44" s="7">
        <v>6</v>
      </c>
      <c r="C44" s="8" t="s">
        <v>56</v>
      </c>
      <c r="D44" s="366">
        <v>2</v>
      </c>
      <c r="E44" s="367"/>
    </row>
    <row r="45" spans="2:5" ht="16.5" thickBot="1">
      <c r="B45" s="7">
        <v>7</v>
      </c>
      <c r="C45" s="8" t="s">
        <v>31</v>
      </c>
      <c r="D45" s="366">
        <v>1</v>
      </c>
      <c r="E45" s="367"/>
    </row>
    <row r="46" spans="2:5" ht="16.5" thickBot="1">
      <c r="B46" s="7">
        <v>8</v>
      </c>
      <c r="C46" s="8" t="s">
        <v>57</v>
      </c>
      <c r="D46" s="366">
        <v>2</v>
      </c>
      <c r="E46" s="367"/>
    </row>
    <row r="47" spans="2:5" ht="32.25" thickBot="1">
      <c r="B47" s="7">
        <v>9</v>
      </c>
      <c r="C47" s="8" t="s">
        <v>58</v>
      </c>
      <c r="D47" s="366">
        <v>1</v>
      </c>
      <c r="E47" s="367"/>
    </row>
    <row r="48" spans="2:5" ht="16.5" thickBot="1">
      <c r="B48" s="7">
        <v>10</v>
      </c>
      <c r="C48" s="8" t="s">
        <v>59</v>
      </c>
      <c r="D48" s="366">
        <v>1</v>
      </c>
      <c r="E48" s="367"/>
    </row>
    <row r="49" spans="2:5" ht="32.25" thickBot="1">
      <c r="B49" s="7">
        <v>11</v>
      </c>
      <c r="C49" s="8" t="s">
        <v>60</v>
      </c>
      <c r="D49" s="366" t="s">
        <v>61</v>
      </c>
      <c r="E49" s="367"/>
    </row>
    <row r="50" spans="2:5" ht="16.5" thickBot="1">
      <c r="B50" s="7">
        <v>12</v>
      </c>
      <c r="C50" s="8" t="s">
        <v>62</v>
      </c>
      <c r="D50" s="366">
        <v>2</v>
      </c>
      <c r="E50" s="367"/>
    </row>
    <row r="51" spans="2:5" ht="16.5" thickBot="1">
      <c r="B51" s="7">
        <v>13</v>
      </c>
      <c r="C51" s="8" t="s">
        <v>63</v>
      </c>
      <c r="D51" s="366">
        <v>7</v>
      </c>
      <c r="E51" s="367"/>
    </row>
    <row r="52" spans="2:5" ht="16.5" thickBot="1">
      <c r="B52" s="7"/>
      <c r="C52" s="8" t="s">
        <v>64</v>
      </c>
      <c r="D52" s="366" t="s">
        <v>65</v>
      </c>
      <c r="E52" s="367"/>
    </row>
    <row r="53" spans="2:5" ht="32.25" thickBot="1">
      <c r="B53" s="7">
        <v>14</v>
      </c>
      <c r="C53" s="8" t="s">
        <v>66</v>
      </c>
      <c r="D53" s="366">
        <v>6</v>
      </c>
      <c r="E53" s="367"/>
    </row>
    <row r="54" spans="2:5" ht="16.5" thickBot="1">
      <c r="B54" s="7"/>
      <c r="C54" s="8" t="s">
        <v>67</v>
      </c>
      <c r="D54" s="366">
        <v>9</v>
      </c>
      <c r="E54" s="367"/>
    </row>
    <row r="55" spans="2:5" ht="16.5" thickBot="1">
      <c r="B55" s="7"/>
      <c r="C55" s="8" t="s">
        <v>68</v>
      </c>
      <c r="D55" s="366">
        <v>9</v>
      </c>
      <c r="E55" s="367"/>
    </row>
    <row r="56" spans="2:5" ht="16.5" thickBot="1">
      <c r="B56" s="7">
        <v>15</v>
      </c>
      <c r="C56" s="8" t="s">
        <v>69</v>
      </c>
      <c r="D56" s="366">
        <v>8</v>
      </c>
      <c r="E56" s="367"/>
    </row>
    <row r="57" spans="2:5" ht="16.5" thickBot="1">
      <c r="B57" s="7">
        <v>16</v>
      </c>
      <c r="C57" s="8" t="s">
        <v>70</v>
      </c>
      <c r="D57" s="366">
        <v>7</v>
      </c>
      <c r="E57" s="367"/>
    </row>
    <row r="58" spans="2:5" ht="16.5" thickBot="1">
      <c r="B58" s="7">
        <v>17</v>
      </c>
      <c r="C58" s="8" t="s">
        <v>71</v>
      </c>
      <c r="D58" s="366">
        <v>8</v>
      </c>
      <c r="E58" s="367"/>
    </row>
    <row r="59" spans="2:5" ht="16.5" thickBot="1">
      <c r="B59" s="7">
        <v>11</v>
      </c>
      <c r="C59" s="8" t="s">
        <v>44</v>
      </c>
      <c r="D59" s="366">
        <v>8</v>
      </c>
      <c r="E59" s="367"/>
    </row>
    <row r="60" spans="2:5" ht="16.5" thickBot="1">
      <c r="B60" s="7">
        <v>18</v>
      </c>
      <c r="C60" s="8" t="s">
        <v>72</v>
      </c>
      <c r="D60" s="366">
        <v>6</v>
      </c>
      <c r="E60" s="367"/>
    </row>
    <row r="61" spans="2:5" ht="16.5" thickBot="1">
      <c r="B61" s="7">
        <v>19</v>
      </c>
      <c r="C61" s="8" t="s">
        <v>47</v>
      </c>
      <c r="D61" s="366">
        <f>D38*3</f>
        <v>54</v>
      </c>
      <c r="E61" s="367"/>
    </row>
    <row r="62" spans="2:5" ht="16.5" thickBot="1">
      <c r="B62" s="7">
        <v>20</v>
      </c>
      <c r="C62" s="8" t="s">
        <v>45</v>
      </c>
      <c r="D62" s="366">
        <v>15</v>
      </c>
      <c r="E62" s="367"/>
    </row>
    <row r="63" spans="2:5" ht="16.5" thickBot="1">
      <c r="B63" s="7"/>
      <c r="C63" s="8" t="s">
        <v>48</v>
      </c>
      <c r="D63" s="366"/>
      <c r="E63" s="367"/>
    </row>
    <row r="64" spans="2:5" ht="16.5" thickBot="1">
      <c r="B64" s="7">
        <v>21</v>
      </c>
      <c r="C64" s="8" t="s">
        <v>49</v>
      </c>
      <c r="D64" s="323"/>
      <c r="E64" s="323"/>
    </row>
    <row r="65" spans="2:5" ht="15.75">
      <c r="B65" s="10"/>
      <c r="C65" s="11"/>
      <c r="D65" s="12"/>
      <c r="E65" s="12"/>
    </row>
    <row r="66" spans="2:5" ht="15">
      <c r="B66" s="324" t="s">
        <v>73</v>
      </c>
      <c r="C66" s="325"/>
      <c r="D66" s="380"/>
      <c r="E66" s="380"/>
    </row>
    <row r="67" spans="2:5" ht="15">
      <c r="B67" s="325"/>
      <c r="C67" s="325"/>
      <c r="D67" s="380"/>
      <c r="E67" s="380"/>
    </row>
    <row r="68" spans="2:5" ht="36" customHeight="1">
      <c r="B68" s="325"/>
      <c r="C68" s="325"/>
      <c r="D68" s="380"/>
      <c r="E68" s="380"/>
    </row>
    <row r="70" spans="1:5" ht="15.75">
      <c r="A70" s="14"/>
      <c r="B70" s="331" t="s">
        <v>51</v>
      </c>
      <c r="C70" s="381"/>
      <c r="D70" s="381"/>
      <c r="E70" s="381"/>
    </row>
    <row r="71" spans="1:5" ht="15.75" customHeight="1">
      <c r="A71" s="14"/>
      <c r="B71" s="315" t="s">
        <v>74</v>
      </c>
      <c r="C71" s="315"/>
      <c r="D71" s="315"/>
      <c r="E71" s="315"/>
    </row>
    <row r="72" spans="1:5" ht="15.75">
      <c r="A72" s="14"/>
      <c r="B72" s="315"/>
      <c r="C72" s="315"/>
      <c r="D72" s="315"/>
      <c r="E72" s="315"/>
    </row>
    <row r="73" spans="1:5" ht="16.5" customHeight="1" thickBot="1">
      <c r="A73" s="14"/>
      <c r="B73" s="371"/>
      <c r="C73" s="371"/>
      <c r="D73" s="371"/>
      <c r="E73" s="371"/>
    </row>
    <row r="74" spans="1:5" ht="16.5" thickBot="1">
      <c r="A74" s="14"/>
      <c r="B74" s="332" t="s">
        <v>24</v>
      </c>
      <c r="C74" s="334" t="s">
        <v>25</v>
      </c>
      <c r="D74" s="375" t="s">
        <v>26</v>
      </c>
      <c r="E74" s="382"/>
    </row>
    <row r="75" spans="1:5" ht="16.5" thickBot="1">
      <c r="A75" s="14"/>
      <c r="B75" s="333"/>
      <c r="C75" s="335"/>
      <c r="D75" s="377">
        <v>18</v>
      </c>
      <c r="E75" s="383"/>
    </row>
    <row r="76" spans="1:5" ht="16.5" thickBot="1">
      <c r="A76" s="14"/>
      <c r="B76" s="7">
        <v>1</v>
      </c>
      <c r="C76" s="15" t="s">
        <v>27</v>
      </c>
      <c r="D76" s="358">
        <v>1</v>
      </c>
      <c r="E76" s="379"/>
    </row>
    <row r="77" spans="1:5" ht="16.5" thickBot="1">
      <c r="A77" s="14"/>
      <c r="B77" s="7">
        <v>2</v>
      </c>
      <c r="C77" s="15" t="s">
        <v>28</v>
      </c>
      <c r="D77" s="358">
        <v>1</v>
      </c>
      <c r="E77" s="379"/>
    </row>
    <row r="78" spans="1:5" ht="16.5" thickBot="1">
      <c r="A78" s="14"/>
      <c r="B78" s="7">
        <v>3</v>
      </c>
      <c r="C78" s="15" t="s">
        <v>53</v>
      </c>
      <c r="D78" s="358">
        <v>1</v>
      </c>
      <c r="E78" s="379"/>
    </row>
    <row r="79" spans="1:5" ht="16.5" thickBot="1">
      <c r="A79" s="14"/>
      <c r="B79" s="7">
        <v>4</v>
      </c>
      <c r="C79" s="15" t="s">
        <v>30</v>
      </c>
      <c r="D79" s="358">
        <v>1</v>
      </c>
      <c r="E79" s="379"/>
    </row>
    <row r="80" spans="1:5" ht="16.5" thickBot="1">
      <c r="A80" s="14"/>
      <c r="B80" s="7">
        <v>5</v>
      </c>
      <c r="C80" s="15" t="s">
        <v>75</v>
      </c>
      <c r="D80" s="358">
        <v>1</v>
      </c>
      <c r="E80" s="379"/>
    </row>
    <row r="81" spans="1:5" ht="16.5" thickBot="1">
      <c r="A81" s="14"/>
      <c r="B81" s="7">
        <v>6</v>
      </c>
      <c r="C81" s="15" t="s">
        <v>31</v>
      </c>
      <c r="D81" s="358">
        <v>1</v>
      </c>
      <c r="E81" s="379"/>
    </row>
    <row r="82" spans="1:5" ht="16.5" thickBot="1">
      <c r="A82" s="14"/>
      <c r="B82" s="7">
        <v>7</v>
      </c>
      <c r="C82" s="15" t="s">
        <v>76</v>
      </c>
      <c r="D82" s="358">
        <v>1</v>
      </c>
      <c r="E82" s="379"/>
    </row>
    <row r="83" spans="1:5" ht="32.25" thickBot="1">
      <c r="A83" s="14"/>
      <c r="B83" s="7">
        <v>8</v>
      </c>
      <c r="C83" s="15" t="s">
        <v>58</v>
      </c>
      <c r="D83" s="358">
        <v>1</v>
      </c>
      <c r="E83" s="379"/>
    </row>
    <row r="84" spans="1:5" ht="16.5" thickBot="1">
      <c r="A84" s="14"/>
      <c r="B84" s="7">
        <v>9</v>
      </c>
      <c r="C84" s="15" t="s">
        <v>77</v>
      </c>
      <c r="D84" s="358"/>
      <c r="E84" s="379"/>
    </row>
    <row r="85" spans="1:5" ht="16.5" thickBot="1">
      <c r="A85" s="14"/>
      <c r="B85" s="7">
        <v>10</v>
      </c>
      <c r="C85" s="15" t="s">
        <v>78</v>
      </c>
      <c r="D85" s="358"/>
      <c r="E85" s="379"/>
    </row>
    <row r="86" spans="1:5" ht="32.25" thickBot="1">
      <c r="A86" s="14"/>
      <c r="B86" s="7">
        <v>11</v>
      </c>
      <c r="C86" s="15" t="s">
        <v>79</v>
      </c>
      <c r="D86" s="358" t="s">
        <v>80</v>
      </c>
      <c r="E86" s="379"/>
    </row>
    <row r="87" spans="1:5" ht="16.5" thickBot="1">
      <c r="A87" s="14"/>
      <c r="B87" s="7">
        <v>12</v>
      </c>
      <c r="C87" s="15" t="s">
        <v>44</v>
      </c>
      <c r="D87" s="358">
        <v>8</v>
      </c>
      <c r="E87" s="379"/>
    </row>
    <row r="88" spans="1:5" ht="16.5" thickBot="1">
      <c r="A88" s="14"/>
      <c r="B88" s="7">
        <v>13</v>
      </c>
      <c r="C88" s="15" t="s">
        <v>62</v>
      </c>
      <c r="D88" s="358">
        <v>3</v>
      </c>
      <c r="E88" s="379"/>
    </row>
    <row r="89" spans="1:5" ht="16.5" thickBot="1">
      <c r="A89" s="14"/>
      <c r="B89" s="7">
        <v>14</v>
      </c>
      <c r="C89" s="15" t="s">
        <v>63</v>
      </c>
      <c r="D89" s="358">
        <v>7</v>
      </c>
      <c r="E89" s="379"/>
    </row>
    <row r="90" spans="1:5" ht="16.5" thickBot="1">
      <c r="A90" s="14"/>
      <c r="B90" s="7"/>
      <c r="C90" s="15" t="s">
        <v>64</v>
      </c>
      <c r="D90" s="358" t="s">
        <v>65</v>
      </c>
      <c r="E90" s="379"/>
    </row>
    <row r="91" spans="1:5" ht="16.5" thickBot="1">
      <c r="A91" s="14"/>
      <c r="B91" s="7"/>
      <c r="C91" s="15" t="s">
        <v>81</v>
      </c>
      <c r="D91" s="358">
        <v>5</v>
      </c>
      <c r="E91" s="379"/>
    </row>
    <row r="92" spans="1:5" ht="32.25" thickBot="1">
      <c r="A92" s="14"/>
      <c r="B92" s="7">
        <v>15</v>
      </c>
      <c r="C92" s="15" t="s">
        <v>66</v>
      </c>
      <c r="D92" s="358">
        <v>7</v>
      </c>
      <c r="E92" s="379"/>
    </row>
    <row r="93" spans="1:5" ht="16.5" thickBot="1">
      <c r="A93" s="14"/>
      <c r="B93" s="7"/>
      <c r="C93" s="15" t="s">
        <v>82</v>
      </c>
      <c r="D93" s="358">
        <v>10</v>
      </c>
      <c r="E93" s="379"/>
    </row>
    <row r="94" spans="1:5" ht="16.5" thickBot="1">
      <c r="A94" s="14"/>
      <c r="B94" s="7">
        <v>16</v>
      </c>
      <c r="C94" s="15" t="s">
        <v>83</v>
      </c>
      <c r="D94" s="358">
        <v>7</v>
      </c>
      <c r="E94" s="379"/>
    </row>
    <row r="95" spans="1:5" ht="16.5" thickBot="1">
      <c r="A95" s="14"/>
      <c r="B95" s="7">
        <v>17</v>
      </c>
      <c r="C95" s="15" t="s">
        <v>71</v>
      </c>
      <c r="D95" s="358">
        <v>7</v>
      </c>
      <c r="E95" s="379"/>
    </row>
    <row r="96" spans="1:5" ht="16.5" thickBot="1">
      <c r="A96" s="14"/>
      <c r="B96" s="7">
        <v>18</v>
      </c>
      <c r="C96" s="15" t="s">
        <v>70</v>
      </c>
      <c r="D96" s="358">
        <v>7</v>
      </c>
      <c r="E96" s="379"/>
    </row>
    <row r="97" spans="1:5" ht="16.5" thickBot="1">
      <c r="A97" s="14"/>
      <c r="B97" s="7"/>
      <c r="C97" s="15" t="s">
        <v>84</v>
      </c>
      <c r="D97" s="358">
        <v>7</v>
      </c>
      <c r="E97" s="379"/>
    </row>
    <row r="98" spans="1:5" ht="16.5" thickBot="1">
      <c r="A98" s="14"/>
      <c r="B98" s="7">
        <v>19</v>
      </c>
      <c r="C98" s="15" t="s">
        <v>72</v>
      </c>
      <c r="D98" s="358">
        <v>7</v>
      </c>
      <c r="E98" s="379"/>
    </row>
    <row r="99" spans="1:5" ht="16.5" thickBot="1">
      <c r="A99" s="14"/>
      <c r="B99" s="7">
        <v>20</v>
      </c>
      <c r="C99" s="15" t="s">
        <v>47</v>
      </c>
      <c r="D99" s="358">
        <f>D75*3</f>
        <v>54</v>
      </c>
      <c r="E99" s="379"/>
    </row>
    <row r="100" spans="1:5" ht="16.5" thickBot="1">
      <c r="A100" s="14"/>
      <c r="B100" s="7">
        <v>21</v>
      </c>
      <c r="C100" s="15" t="s">
        <v>45</v>
      </c>
      <c r="D100" s="366">
        <v>18</v>
      </c>
      <c r="E100" s="367"/>
    </row>
    <row r="101" spans="1:5" ht="15.75">
      <c r="A101" s="14"/>
      <c r="B101" s="16">
        <v>22</v>
      </c>
      <c r="C101" s="17" t="s">
        <v>49</v>
      </c>
      <c r="D101" s="368"/>
      <c r="E101" s="369"/>
    </row>
    <row r="102" spans="1:5" ht="15.75">
      <c r="A102" s="14"/>
      <c r="B102" s="320" t="s">
        <v>85</v>
      </c>
      <c r="C102" s="320"/>
      <c r="D102" s="320"/>
      <c r="E102" s="320"/>
    </row>
    <row r="103" spans="1:5" ht="47.25" customHeight="1">
      <c r="A103" s="14"/>
      <c r="B103" s="320"/>
      <c r="C103" s="320"/>
      <c r="D103" s="320"/>
      <c r="E103" s="320"/>
    </row>
    <row r="105" spans="2:11" ht="15.75">
      <c r="B105" s="370" t="s">
        <v>86</v>
      </c>
      <c r="C105" s="370"/>
      <c r="D105" s="370"/>
      <c r="E105" s="370"/>
      <c r="F105" s="18"/>
      <c r="G105" s="18"/>
      <c r="H105" s="18"/>
      <c r="I105" s="18"/>
      <c r="J105" s="18"/>
      <c r="K105" s="18"/>
    </row>
    <row r="106" spans="2:11" ht="15.75" customHeight="1">
      <c r="B106" s="315" t="s">
        <v>87</v>
      </c>
      <c r="C106" s="315"/>
      <c r="D106" s="315"/>
      <c r="E106" s="315"/>
      <c r="F106" s="18"/>
      <c r="G106" s="18"/>
      <c r="H106" s="18"/>
      <c r="I106" s="18"/>
      <c r="J106" s="18"/>
      <c r="K106" s="18"/>
    </row>
    <row r="107" spans="2:11" ht="26.25" customHeight="1" thickBot="1">
      <c r="B107" s="371"/>
      <c r="C107" s="371"/>
      <c r="D107" s="371"/>
      <c r="E107" s="371"/>
      <c r="F107" s="18"/>
      <c r="G107" s="18"/>
      <c r="H107" s="18"/>
      <c r="I107" s="18"/>
      <c r="J107" s="18"/>
      <c r="K107" s="18"/>
    </row>
    <row r="108" spans="2:5" ht="16.5" thickBot="1">
      <c r="B108" s="372" t="s">
        <v>24</v>
      </c>
      <c r="C108" s="374" t="s">
        <v>25</v>
      </c>
      <c r="D108" s="375" t="s">
        <v>26</v>
      </c>
      <c r="E108" s="376"/>
    </row>
    <row r="109" spans="2:5" ht="16.5" thickBot="1">
      <c r="B109" s="373"/>
      <c r="C109" s="335"/>
      <c r="D109" s="377">
        <v>18</v>
      </c>
      <c r="E109" s="378"/>
    </row>
    <row r="110" spans="2:5" ht="16.5" thickBot="1">
      <c r="B110" s="19">
        <v>1</v>
      </c>
      <c r="C110" s="20" t="s">
        <v>27</v>
      </c>
      <c r="D110" s="358">
        <v>1</v>
      </c>
      <c r="E110" s="359"/>
    </row>
    <row r="111" spans="2:5" ht="16.5" thickBot="1">
      <c r="B111" s="19">
        <v>2</v>
      </c>
      <c r="C111" s="20" t="s">
        <v>28</v>
      </c>
      <c r="D111" s="358">
        <v>1</v>
      </c>
      <c r="E111" s="359"/>
    </row>
    <row r="112" spans="2:5" ht="16.5" thickBot="1">
      <c r="B112" s="19">
        <v>3</v>
      </c>
      <c r="C112" s="20" t="s">
        <v>88</v>
      </c>
      <c r="D112" s="358">
        <v>1</v>
      </c>
      <c r="E112" s="359"/>
    </row>
    <row r="113" spans="2:5" ht="16.5" thickBot="1">
      <c r="B113" s="19">
        <v>4</v>
      </c>
      <c r="C113" s="20" t="s">
        <v>89</v>
      </c>
      <c r="D113" s="358"/>
      <c r="E113" s="359"/>
    </row>
    <row r="114" spans="2:5" ht="16.5" thickBot="1">
      <c r="B114" s="19">
        <v>5</v>
      </c>
      <c r="C114" s="20" t="s">
        <v>53</v>
      </c>
      <c r="D114" s="358">
        <v>1</v>
      </c>
      <c r="E114" s="359"/>
    </row>
    <row r="115" spans="2:5" ht="16.5" thickBot="1">
      <c r="B115" s="19">
        <v>6</v>
      </c>
      <c r="C115" s="20" t="s">
        <v>75</v>
      </c>
      <c r="D115" s="358">
        <v>1</v>
      </c>
      <c r="E115" s="359"/>
    </row>
    <row r="116" spans="2:5" ht="16.5" thickBot="1">
      <c r="B116" s="19">
        <v>7</v>
      </c>
      <c r="C116" s="20" t="s">
        <v>31</v>
      </c>
      <c r="D116" s="358">
        <v>1</v>
      </c>
      <c r="E116" s="359"/>
    </row>
    <row r="117" spans="2:5" ht="16.5" thickBot="1">
      <c r="B117" s="19">
        <v>8</v>
      </c>
      <c r="C117" s="20" t="s">
        <v>90</v>
      </c>
      <c r="D117" s="358">
        <v>1</v>
      </c>
      <c r="E117" s="359"/>
    </row>
    <row r="118" spans="2:5" ht="16.5" thickBot="1">
      <c r="B118" s="19">
        <v>9</v>
      </c>
      <c r="C118" s="20" t="s">
        <v>91</v>
      </c>
      <c r="D118" s="358">
        <v>1</v>
      </c>
      <c r="E118" s="359"/>
    </row>
    <row r="119" spans="2:5" ht="16.5" thickBot="1">
      <c r="B119" s="19">
        <v>10</v>
      </c>
      <c r="C119" s="20" t="s">
        <v>92</v>
      </c>
      <c r="D119" s="358">
        <v>1</v>
      </c>
      <c r="E119" s="359"/>
    </row>
    <row r="120" spans="2:5" ht="32.25" thickBot="1">
      <c r="B120" s="19">
        <v>11</v>
      </c>
      <c r="C120" s="20" t="s">
        <v>93</v>
      </c>
      <c r="D120" s="358">
        <v>1</v>
      </c>
      <c r="E120" s="359"/>
    </row>
    <row r="121" spans="2:5" ht="16.5" thickBot="1">
      <c r="B121" s="19">
        <v>12</v>
      </c>
      <c r="C121" s="20" t="s">
        <v>78</v>
      </c>
      <c r="D121" s="358"/>
      <c r="E121" s="359"/>
    </row>
    <row r="122" spans="2:5" ht="32.25" thickBot="1">
      <c r="B122" s="19">
        <v>13</v>
      </c>
      <c r="C122" s="20" t="s">
        <v>94</v>
      </c>
      <c r="D122" s="358" t="s">
        <v>80</v>
      </c>
      <c r="E122" s="359"/>
    </row>
    <row r="123" spans="2:5" ht="32.25" thickBot="1">
      <c r="B123" s="19">
        <v>14</v>
      </c>
      <c r="C123" s="20" t="s">
        <v>95</v>
      </c>
      <c r="D123" s="358">
        <v>3</v>
      </c>
      <c r="E123" s="359"/>
    </row>
    <row r="124" spans="2:5" ht="32.25" thickBot="1">
      <c r="B124" s="19">
        <v>15</v>
      </c>
      <c r="C124" s="20" t="s">
        <v>96</v>
      </c>
      <c r="D124" s="358">
        <v>3</v>
      </c>
      <c r="E124" s="359"/>
    </row>
    <row r="125" spans="2:5" ht="16.5" thickBot="1">
      <c r="B125" s="19">
        <v>16</v>
      </c>
      <c r="C125" s="20" t="s">
        <v>97</v>
      </c>
      <c r="D125" s="358">
        <v>7</v>
      </c>
      <c r="E125" s="359"/>
    </row>
    <row r="126" spans="2:5" ht="16.5" thickBot="1">
      <c r="B126" s="19"/>
      <c r="C126" s="20" t="s">
        <v>98</v>
      </c>
      <c r="D126" s="358">
        <v>9</v>
      </c>
      <c r="E126" s="359"/>
    </row>
    <row r="127" spans="2:5" ht="32.25" thickBot="1">
      <c r="B127" s="19">
        <v>17</v>
      </c>
      <c r="C127" s="20" t="s">
        <v>83</v>
      </c>
      <c r="D127" s="358">
        <v>6</v>
      </c>
      <c r="E127" s="359"/>
    </row>
    <row r="128" spans="2:5" ht="16.5" thickBot="1">
      <c r="B128" s="19"/>
      <c r="C128" s="20" t="s">
        <v>99</v>
      </c>
      <c r="D128" s="358">
        <v>9</v>
      </c>
      <c r="E128" s="359"/>
    </row>
    <row r="129" spans="2:5" ht="16.5" thickBot="1">
      <c r="B129" s="19">
        <v>18</v>
      </c>
      <c r="C129" s="20" t="s">
        <v>100</v>
      </c>
      <c r="D129" s="358">
        <v>4</v>
      </c>
      <c r="E129" s="359"/>
    </row>
    <row r="130" spans="2:5" ht="16.5" thickBot="1">
      <c r="B130" s="19">
        <v>19</v>
      </c>
      <c r="C130" s="20" t="s">
        <v>101</v>
      </c>
      <c r="D130" s="358">
        <v>4</v>
      </c>
      <c r="E130" s="359"/>
    </row>
    <row r="131" spans="2:5" ht="16.5" thickBot="1">
      <c r="B131" s="19">
        <v>20</v>
      </c>
      <c r="C131" s="20" t="s">
        <v>44</v>
      </c>
      <c r="D131" s="358">
        <v>8</v>
      </c>
      <c r="E131" s="359"/>
    </row>
    <row r="132" spans="2:5" ht="16.5" thickBot="1">
      <c r="B132" s="19">
        <v>21</v>
      </c>
      <c r="C132" s="20" t="s">
        <v>102</v>
      </c>
      <c r="D132" s="358">
        <v>4</v>
      </c>
      <c r="E132" s="359"/>
    </row>
    <row r="133" spans="2:5" ht="16.5" thickBot="1">
      <c r="B133" s="19">
        <v>22</v>
      </c>
      <c r="C133" s="20" t="s">
        <v>45</v>
      </c>
      <c r="D133" s="358">
        <f>D109-3</f>
        <v>15</v>
      </c>
      <c r="E133" s="359"/>
    </row>
    <row r="134" spans="2:5" ht="32.25" thickBot="1">
      <c r="B134" s="19">
        <v>23</v>
      </c>
      <c r="C134" s="20" t="s">
        <v>47</v>
      </c>
      <c r="D134" s="358">
        <f>D109*3</f>
        <v>54</v>
      </c>
      <c r="E134" s="359"/>
    </row>
    <row r="135" spans="2:5" ht="16.5" thickBot="1">
      <c r="B135" s="21">
        <v>24</v>
      </c>
      <c r="C135" s="22" t="s">
        <v>49</v>
      </c>
      <c r="D135" s="23"/>
      <c r="E135" s="24"/>
    </row>
    <row r="136" spans="2:11" ht="15.75">
      <c r="B136" s="25"/>
      <c r="C136" s="26"/>
      <c r="D136" s="25"/>
      <c r="E136" s="25"/>
      <c r="F136" s="14"/>
      <c r="G136" s="14"/>
      <c r="H136" s="14"/>
      <c r="I136" s="14"/>
      <c r="J136" s="14"/>
      <c r="K136" s="14"/>
    </row>
    <row r="137" spans="2:11" ht="15.75">
      <c r="B137" s="357" t="s">
        <v>103</v>
      </c>
      <c r="C137" s="357"/>
      <c r="D137" s="357"/>
      <c r="E137" s="357"/>
      <c r="F137" s="13"/>
      <c r="G137" s="13"/>
      <c r="H137" s="13"/>
      <c r="I137" s="13"/>
      <c r="J137" s="14"/>
      <c r="K137" s="14"/>
    </row>
    <row r="138" spans="2:11" ht="61.5" customHeight="1">
      <c r="B138" s="357"/>
      <c r="C138" s="357"/>
      <c r="D138" s="357"/>
      <c r="E138" s="357"/>
      <c r="F138" s="13"/>
      <c r="G138" s="13"/>
      <c r="H138" s="13"/>
      <c r="I138" s="13"/>
      <c r="J138" s="14"/>
      <c r="K138" s="14"/>
    </row>
    <row r="140" spans="1:8" ht="15.75">
      <c r="A140" s="14"/>
      <c r="B140" s="360" t="s">
        <v>51</v>
      </c>
      <c r="C140" s="360"/>
      <c r="D140" s="360"/>
      <c r="E140" s="360"/>
      <c r="F140" s="14"/>
      <c r="G140" s="14"/>
      <c r="H140" s="14"/>
    </row>
    <row r="141" spans="1:8" ht="15.75">
      <c r="A141" s="14"/>
      <c r="B141" s="315" t="s">
        <v>104</v>
      </c>
      <c r="C141" s="315"/>
      <c r="D141" s="315"/>
      <c r="E141" s="315"/>
      <c r="F141" s="14"/>
      <c r="G141" s="14"/>
      <c r="H141" s="14"/>
    </row>
    <row r="142" spans="1:8" ht="6.75" customHeight="1">
      <c r="A142" s="14"/>
      <c r="B142" s="315"/>
      <c r="C142" s="315"/>
      <c r="D142" s="315"/>
      <c r="E142" s="315"/>
      <c r="F142" s="14"/>
      <c r="G142" s="14"/>
      <c r="H142" s="14"/>
    </row>
    <row r="143" spans="1:8" ht="15.75">
      <c r="A143" s="14"/>
      <c r="B143" s="361"/>
      <c r="C143" s="361"/>
      <c r="D143" s="361"/>
      <c r="E143" s="361"/>
      <c r="F143" s="14"/>
      <c r="G143" s="14"/>
      <c r="H143" s="14"/>
    </row>
    <row r="144" spans="1:8" ht="15.75">
      <c r="A144" s="14"/>
      <c r="B144" s="362" t="s">
        <v>24</v>
      </c>
      <c r="C144" s="362" t="s">
        <v>25</v>
      </c>
      <c r="D144" s="351" t="s">
        <v>26</v>
      </c>
      <c r="E144" s="352"/>
      <c r="F144" s="14"/>
      <c r="G144" s="14"/>
      <c r="H144" s="14"/>
    </row>
    <row r="145" spans="1:8" ht="15.75">
      <c r="A145" s="14"/>
      <c r="B145" s="363"/>
      <c r="C145" s="364"/>
      <c r="D145" s="351" t="s">
        <v>105</v>
      </c>
      <c r="E145" s="365"/>
      <c r="F145" s="14"/>
      <c r="G145" s="14"/>
      <c r="H145" s="14"/>
    </row>
    <row r="146" spans="1:8" ht="15.75">
      <c r="A146" s="14"/>
      <c r="B146" s="27">
        <v>1</v>
      </c>
      <c r="C146" s="28" t="s">
        <v>27</v>
      </c>
      <c r="D146" s="355">
        <v>1</v>
      </c>
      <c r="E146" s="356"/>
      <c r="F146" s="14"/>
      <c r="G146" s="14"/>
      <c r="H146" s="14"/>
    </row>
    <row r="147" spans="1:8" ht="15.75">
      <c r="A147" s="14"/>
      <c r="B147" s="27">
        <v>2</v>
      </c>
      <c r="C147" s="28" t="s">
        <v>106</v>
      </c>
      <c r="D147" s="355">
        <v>1</v>
      </c>
      <c r="E147" s="356"/>
      <c r="F147" s="14"/>
      <c r="G147" s="14"/>
      <c r="H147" s="14"/>
    </row>
    <row r="148" spans="1:8" ht="15.75">
      <c r="A148" s="14"/>
      <c r="B148" s="27">
        <v>3</v>
      </c>
      <c r="C148" s="28" t="s">
        <v>107</v>
      </c>
      <c r="D148" s="355">
        <v>1</v>
      </c>
      <c r="E148" s="356"/>
      <c r="F148" s="14"/>
      <c r="G148" s="14"/>
      <c r="H148" s="14"/>
    </row>
    <row r="149" spans="1:8" ht="15.75">
      <c r="A149" s="14"/>
      <c r="B149" s="27">
        <v>4</v>
      </c>
      <c r="C149" s="28" t="s">
        <v>108</v>
      </c>
      <c r="D149" s="355">
        <v>1</v>
      </c>
      <c r="E149" s="356"/>
      <c r="F149" s="14"/>
      <c r="G149" s="14"/>
      <c r="H149" s="14"/>
    </row>
    <row r="150" spans="1:8" ht="15.75">
      <c r="A150" s="14"/>
      <c r="B150" s="27">
        <v>5</v>
      </c>
      <c r="C150" s="28" t="s">
        <v>30</v>
      </c>
      <c r="D150" s="355">
        <v>1</v>
      </c>
      <c r="E150" s="356"/>
      <c r="F150" s="14"/>
      <c r="G150" s="14"/>
      <c r="H150" s="14"/>
    </row>
    <row r="151" spans="1:8" ht="15.75">
      <c r="A151" s="14"/>
      <c r="B151" s="27">
        <v>6</v>
      </c>
      <c r="C151" s="28" t="s">
        <v>29</v>
      </c>
      <c r="D151" s="355">
        <v>1</v>
      </c>
      <c r="E151" s="356"/>
      <c r="F151" s="14"/>
      <c r="G151" s="14"/>
      <c r="H151" s="14"/>
    </row>
    <row r="152" spans="1:8" ht="15.75">
      <c r="A152" s="14"/>
      <c r="B152" s="27">
        <v>7</v>
      </c>
      <c r="C152" s="28" t="s">
        <v>109</v>
      </c>
      <c r="D152" s="355">
        <v>1</v>
      </c>
      <c r="E152" s="356"/>
      <c r="F152" s="14"/>
      <c r="G152" s="14"/>
      <c r="H152" s="14"/>
    </row>
    <row r="153" spans="1:8" ht="31.5">
      <c r="A153" s="14"/>
      <c r="B153" s="27">
        <v>8</v>
      </c>
      <c r="C153" s="28" t="s">
        <v>110</v>
      </c>
      <c r="D153" s="355">
        <v>7</v>
      </c>
      <c r="E153" s="356"/>
      <c r="F153" s="14"/>
      <c r="G153" s="14"/>
      <c r="H153" s="14"/>
    </row>
    <row r="154" spans="1:8" ht="15.75">
      <c r="A154" s="14"/>
      <c r="B154" s="27">
        <v>9</v>
      </c>
      <c r="C154" s="28" t="s">
        <v>75</v>
      </c>
      <c r="D154" s="355">
        <v>1</v>
      </c>
      <c r="E154" s="356"/>
      <c r="F154" s="14"/>
      <c r="G154" s="14"/>
      <c r="H154" s="14"/>
    </row>
    <row r="155" spans="1:8" ht="15.75">
      <c r="A155" s="14"/>
      <c r="B155" s="27">
        <v>10</v>
      </c>
      <c r="C155" s="28" t="s">
        <v>111</v>
      </c>
      <c r="D155" s="355">
        <v>2</v>
      </c>
      <c r="E155" s="356"/>
      <c r="F155" s="14"/>
      <c r="G155" s="14"/>
      <c r="H155" s="14"/>
    </row>
    <row r="156" spans="1:8" ht="15.75">
      <c r="A156" s="14"/>
      <c r="B156" s="27">
        <v>11</v>
      </c>
      <c r="C156" s="28" t="s">
        <v>43</v>
      </c>
      <c r="D156" s="355">
        <v>8</v>
      </c>
      <c r="E156" s="356"/>
      <c r="F156" s="14"/>
      <c r="G156" s="14"/>
      <c r="H156" s="14"/>
    </row>
    <row r="157" spans="1:8" ht="31.5">
      <c r="A157" s="14"/>
      <c r="B157" s="27">
        <v>12</v>
      </c>
      <c r="C157" s="28" t="s">
        <v>112</v>
      </c>
      <c r="D157" s="355">
        <v>9</v>
      </c>
      <c r="E157" s="356"/>
      <c r="F157" s="14"/>
      <c r="G157" s="14"/>
      <c r="H157" s="14"/>
    </row>
    <row r="158" spans="1:8" ht="15.75">
      <c r="A158" s="14"/>
      <c r="B158" s="27">
        <v>13</v>
      </c>
      <c r="C158" s="28" t="s">
        <v>113</v>
      </c>
      <c r="D158" s="355" t="s">
        <v>114</v>
      </c>
      <c r="E158" s="356"/>
      <c r="F158" s="14"/>
      <c r="G158" s="14"/>
      <c r="H158" s="14"/>
    </row>
    <row r="159" spans="1:8" ht="15.75">
      <c r="A159" s="14"/>
      <c r="B159" s="27">
        <v>14</v>
      </c>
      <c r="C159" s="28" t="s">
        <v>115</v>
      </c>
      <c r="D159" s="355">
        <v>8</v>
      </c>
      <c r="E159" s="356"/>
      <c r="F159" s="14"/>
      <c r="G159" s="14"/>
      <c r="H159" s="14"/>
    </row>
    <row r="160" spans="1:8" ht="15.75">
      <c r="A160" s="14"/>
      <c r="B160" s="27"/>
      <c r="C160" s="28" t="s">
        <v>116</v>
      </c>
      <c r="D160" s="355">
        <v>9</v>
      </c>
      <c r="E160" s="356"/>
      <c r="F160" s="14"/>
      <c r="G160" s="14"/>
      <c r="H160" s="14"/>
    </row>
    <row r="161" spans="1:8" ht="15.75">
      <c r="A161" s="14"/>
      <c r="B161" s="27"/>
      <c r="C161" s="28" t="s">
        <v>117</v>
      </c>
      <c r="D161" s="355">
        <v>9</v>
      </c>
      <c r="E161" s="356"/>
      <c r="F161" s="14"/>
      <c r="G161" s="14"/>
      <c r="H161" s="14"/>
    </row>
    <row r="162" spans="1:8" ht="15.75">
      <c r="A162" s="14"/>
      <c r="B162" s="27">
        <v>15</v>
      </c>
      <c r="C162" s="28" t="s">
        <v>70</v>
      </c>
      <c r="D162" s="355">
        <v>8</v>
      </c>
      <c r="E162" s="356"/>
      <c r="F162" s="14"/>
      <c r="G162" s="14"/>
      <c r="H162" s="14"/>
    </row>
    <row r="163" spans="1:8" ht="31.5">
      <c r="A163" s="14"/>
      <c r="B163" s="27"/>
      <c r="C163" s="28" t="s">
        <v>118</v>
      </c>
      <c r="D163" s="355">
        <v>16</v>
      </c>
      <c r="E163" s="356"/>
      <c r="F163" s="14"/>
      <c r="G163" s="14"/>
      <c r="H163" s="14"/>
    </row>
    <row r="164" spans="1:8" ht="15.75">
      <c r="A164" s="14"/>
      <c r="B164" s="27">
        <v>16</v>
      </c>
      <c r="C164" s="28" t="s">
        <v>119</v>
      </c>
      <c r="D164" s="355">
        <v>10</v>
      </c>
      <c r="E164" s="356"/>
      <c r="F164" s="14"/>
      <c r="G164" s="14"/>
      <c r="H164" s="14"/>
    </row>
    <row r="165" spans="1:8" ht="15.75">
      <c r="A165" s="14"/>
      <c r="B165" s="27">
        <v>17</v>
      </c>
      <c r="C165" s="28" t="s">
        <v>46</v>
      </c>
      <c r="D165" s="355">
        <v>8</v>
      </c>
      <c r="E165" s="356"/>
      <c r="F165" s="14"/>
      <c r="G165" s="14"/>
      <c r="H165" s="14"/>
    </row>
    <row r="166" spans="1:8" ht="31.5">
      <c r="A166" s="14"/>
      <c r="B166" s="27">
        <v>18</v>
      </c>
      <c r="C166" s="28" t="s">
        <v>120</v>
      </c>
      <c r="D166" s="355">
        <v>54</v>
      </c>
      <c r="E166" s="356"/>
      <c r="F166" s="14"/>
      <c r="G166" s="14"/>
      <c r="H166" s="14"/>
    </row>
    <row r="167" spans="1:8" ht="15.75">
      <c r="A167" s="14"/>
      <c r="B167" s="27">
        <v>19</v>
      </c>
      <c r="C167" s="28" t="s">
        <v>121</v>
      </c>
      <c r="D167" s="355">
        <v>15</v>
      </c>
      <c r="E167" s="356"/>
      <c r="F167" s="14"/>
      <c r="G167" s="14"/>
      <c r="H167" s="14"/>
    </row>
    <row r="168" spans="1:8" ht="15.75">
      <c r="A168" s="14"/>
      <c r="B168" s="27">
        <v>20</v>
      </c>
      <c r="C168" s="28" t="s">
        <v>48</v>
      </c>
      <c r="D168" s="355">
        <v>1</v>
      </c>
      <c r="E168" s="356"/>
      <c r="F168" s="14"/>
      <c r="G168" s="14"/>
      <c r="H168" s="14"/>
    </row>
    <row r="169" spans="1:8" ht="31.5">
      <c r="A169" s="14"/>
      <c r="B169" s="27">
        <v>21</v>
      </c>
      <c r="C169" s="29" t="s">
        <v>122</v>
      </c>
      <c r="D169" s="30"/>
      <c r="E169" s="30"/>
      <c r="F169" s="14"/>
      <c r="G169" s="14"/>
      <c r="H169" s="14"/>
    </row>
    <row r="170" spans="1:8" ht="15.75">
      <c r="A170" s="14"/>
      <c r="B170" s="25"/>
      <c r="C170" s="26"/>
      <c r="D170" s="14"/>
      <c r="E170" s="14"/>
      <c r="F170" s="14"/>
      <c r="G170" s="14"/>
      <c r="H170" s="14"/>
    </row>
    <row r="171" spans="1:8" ht="15.75">
      <c r="A171" s="14"/>
      <c r="B171" s="357" t="s">
        <v>103</v>
      </c>
      <c r="C171" s="357"/>
      <c r="D171" s="357"/>
      <c r="E171" s="357"/>
      <c r="F171" s="14"/>
      <c r="G171" s="14"/>
      <c r="H171" s="14"/>
    </row>
    <row r="172" spans="1:8" ht="15.75">
      <c r="A172" s="14"/>
      <c r="B172" s="357"/>
      <c r="C172" s="357"/>
      <c r="D172" s="357"/>
      <c r="E172" s="357"/>
      <c r="F172" s="14"/>
      <c r="G172" s="14"/>
      <c r="H172" s="14"/>
    </row>
    <row r="173" spans="1:8" ht="42" customHeight="1">
      <c r="A173" s="14"/>
      <c r="B173" s="357"/>
      <c r="C173" s="357"/>
      <c r="D173" s="357"/>
      <c r="E173" s="357"/>
      <c r="F173" s="14"/>
      <c r="G173" s="14"/>
      <c r="H173" s="14"/>
    </row>
    <row r="174" spans="1:8" ht="15.75">
      <c r="A174" s="14"/>
      <c r="B174" s="14"/>
      <c r="C174" s="14"/>
      <c r="D174" s="14"/>
      <c r="E174" s="14"/>
      <c r="F174" s="14"/>
      <c r="G174" s="14"/>
      <c r="H174" s="14"/>
    </row>
    <row r="175" spans="1:8" ht="15.75" customHeight="1">
      <c r="A175" s="14"/>
      <c r="B175" s="331" t="s">
        <v>51</v>
      </c>
      <c r="C175" s="331"/>
      <c r="D175" s="331"/>
      <c r="E175" s="331"/>
      <c r="F175" s="31"/>
      <c r="G175" s="31"/>
      <c r="H175" s="14"/>
    </row>
    <row r="176" spans="2:7" ht="15.75" customHeight="1">
      <c r="B176" s="315" t="s">
        <v>123</v>
      </c>
      <c r="C176" s="315"/>
      <c r="D176" s="315"/>
      <c r="E176" s="315"/>
      <c r="F176" s="18"/>
      <c r="G176" s="18"/>
    </row>
    <row r="177" spans="2:7" ht="25.5" customHeight="1" thickBot="1">
      <c r="B177" s="315"/>
      <c r="C177" s="315"/>
      <c r="D177" s="315"/>
      <c r="E177" s="315"/>
      <c r="F177" s="13"/>
      <c r="G177" s="13"/>
    </row>
    <row r="178" spans="2:5" ht="15.75">
      <c r="B178" s="347" t="s">
        <v>24</v>
      </c>
      <c r="C178" s="349" t="s">
        <v>25</v>
      </c>
      <c r="D178" s="351" t="s">
        <v>26</v>
      </c>
      <c r="E178" s="352"/>
    </row>
    <row r="179" spans="2:5" ht="15.75">
      <c r="B179" s="348"/>
      <c r="C179" s="350"/>
      <c r="D179" s="353" t="s">
        <v>105</v>
      </c>
      <c r="E179" s="354"/>
    </row>
    <row r="180" spans="2:5" ht="15.75">
      <c r="B180" s="32">
        <v>1</v>
      </c>
      <c r="C180" s="33" t="s">
        <v>27</v>
      </c>
      <c r="D180" s="340">
        <v>1</v>
      </c>
      <c r="E180" s="341"/>
    </row>
    <row r="181" spans="2:5" ht="15.75">
      <c r="B181" s="32">
        <v>2</v>
      </c>
      <c r="C181" s="33" t="s">
        <v>28</v>
      </c>
      <c r="D181" s="340">
        <v>1</v>
      </c>
      <c r="E181" s="341"/>
    </row>
    <row r="182" spans="2:5" ht="15.75">
      <c r="B182" s="32">
        <v>3</v>
      </c>
      <c r="C182" s="33" t="s">
        <v>124</v>
      </c>
      <c r="D182" s="340">
        <v>1</v>
      </c>
      <c r="E182" s="341"/>
    </row>
    <row r="183" spans="2:5" ht="15.75">
      <c r="B183" s="32">
        <v>4</v>
      </c>
      <c r="C183" s="33" t="s">
        <v>30</v>
      </c>
      <c r="D183" s="340">
        <v>2</v>
      </c>
      <c r="E183" s="341"/>
    </row>
    <row r="184" spans="2:5" ht="15.75">
      <c r="B184" s="32">
        <v>5</v>
      </c>
      <c r="C184" s="33" t="s">
        <v>75</v>
      </c>
      <c r="D184" s="340">
        <v>1</v>
      </c>
      <c r="E184" s="341"/>
    </row>
    <row r="185" spans="2:5" ht="15.75">
      <c r="B185" s="32">
        <v>6</v>
      </c>
      <c r="C185" s="34" t="s">
        <v>31</v>
      </c>
      <c r="D185" s="340">
        <v>1</v>
      </c>
      <c r="E185" s="341"/>
    </row>
    <row r="186" spans="2:5" ht="15.75">
      <c r="B186" s="32">
        <v>7</v>
      </c>
      <c r="C186" s="33" t="s">
        <v>125</v>
      </c>
      <c r="D186" s="340">
        <v>1</v>
      </c>
      <c r="E186" s="341"/>
    </row>
    <row r="187" spans="2:5" ht="31.5">
      <c r="B187" s="32">
        <v>8</v>
      </c>
      <c r="C187" s="33" t="s">
        <v>93</v>
      </c>
      <c r="D187" s="340">
        <v>1</v>
      </c>
      <c r="E187" s="341"/>
    </row>
    <row r="188" spans="2:5" ht="15.75">
      <c r="B188" s="32">
        <v>9</v>
      </c>
      <c r="C188" s="33" t="s">
        <v>126</v>
      </c>
      <c r="D188" s="340">
        <v>11</v>
      </c>
      <c r="E188" s="341"/>
    </row>
    <row r="189" spans="2:5" ht="15.75">
      <c r="B189" s="32"/>
      <c r="C189" s="35" t="s">
        <v>127</v>
      </c>
      <c r="D189" s="340">
        <v>11</v>
      </c>
      <c r="E189" s="341"/>
    </row>
    <row r="190" spans="2:5" ht="15.75">
      <c r="B190" s="32">
        <v>10</v>
      </c>
      <c r="C190" s="33" t="s">
        <v>128</v>
      </c>
      <c r="D190" s="340">
        <v>12</v>
      </c>
      <c r="E190" s="341"/>
    </row>
    <row r="191" spans="2:5" ht="15.75">
      <c r="B191" s="32"/>
      <c r="C191" s="33" t="s">
        <v>129</v>
      </c>
      <c r="D191" s="340">
        <v>12</v>
      </c>
      <c r="E191" s="341"/>
    </row>
    <row r="192" spans="2:5" ht="15.75">
      <c r="B192" s="32"/>
      <c r="C192" s="33" t="s">
        <v>130</v>
      </c>
      <c r="D192" s="340">
        <v>10</v>
      </c>
      <c r="E192" s="341"/>
    </row>
    <row r="193" spans="2:5" ht="15.75">
      <c r="B193" s="32">
        <v>11</v>
      </c>
      <c r="C193" s="34" t="s">
        <v>131</v>
      </c>
      <c r="D193" s="340">
        <v>12</v>
      </c>
      <c r="E193" s="341"/>
    </row>
    <row r="194" spans="2:5" ht="15.75">
      <c r="B194" s="32"/>
      <c r="C194" s="35" t="s">
        <v>132</v>
      </c>
      <c r="D194" s="340">
        <v>5</v>
      </c>
      <c r="E194" s="341"/>
    </row>
    <row r="195" spans="2:5" ht="15.75">
      <c r="B195" s="32"/>
      <c r="C195" s="33" t="s">
        <v>133</v>
      </c>
      <c r="D195" s="340">
        <v>4</v>
      </c>
      <c r="E195" s="341"/>
    </row>
    <row r="196" spans="2:5" ht="15.75">
      <c r="B196" s="32">
        <v>12</v>
      </c>
      <c r="C196" s="33" t="s">
        <v>134</v>
      </c>
      <c r="D196" s="340">
        <v>9</v>
      </c>
      <c r="E196" s="341"/>
    </row>
    <row r="197" spans="2:5" ht="15.75">
      <c r="B197" s="32">
        <v>13</v>
      </c>
      <c r="C197" s="33" t="s">
        <v>44</v>
      </c>
      <c r="D197" s="340">
        <v>12</v>
      </c>
      <c r="E197" s="341"/>
    </row>
    <row r="198" spans="2:5" ht="15.75">
      <c r="B198" s="32">
        <v>14</v>
      </c>
      <c r="C198" s="33" t="s">
        <v>135</v>
      </c>
      <c r="D198" s="340">
        <v>12</v>
      </c>
      <c r="E198" s="341"/>
    </row>
    <row r="199" spans="2:5" ht="15.75">
      <c r="B199" s="32">
        <v>15</v>
      </c>
      <c r="C199" s="33" t="s">
        <v>45</v>
      </c>
      <c r="D199" s="342">
        <v>15</v>
      </c>
      <c r="E199" s="343"/>
    </row>
    <row r="200" spans="2:5" ht="15.75">
      <c r="B200" s="32">
        <v>16</v>
      </c>
      <c r="C200" s="33" t="s">
        <v>47</v>
      </c>
      <c r="D200" s="340">
        <v>54</v>
      </c>
      <c r="E200" s="341"/>
    </row>
    <row r="201" spans="2:5" ht="15.75">
      <c r="B201" s="36"/>
      <c r="C201" s="37" t="s">
        <v>48</v>
      </c>
      <c r="D201" s="340"/>
      <c r="E201" s="341"/>
    </row>
    <row r="202" spans="2:5" ht="15.75">
      <c r="B202" s="36">
        <v>17</v>
      </c>
      <c r="C202" s="37" t="s">
        <v>49</v>
      </c>
      <c r="D202" s="38"/>
      <c r="E202" s="39"/>
    </row>
    <row r="203" spans="2:7" ht="15">
      <c r="B203" s="344" t="s">
        <v>136</v>
      </c>
      <c r="C203" s="345"/>
      <c r="D203" s="345"/>
      <c r="E203" s="346"/>
      <c r="F203" s="346"/>
      <c r="G203" s="346"/>
    </row>
    <row r="204" spans="2:7" ht="15">
      <c r="B204" s="345"/>
      <c r="C204" s="345"/>
      <c r="D204" s="345"/>
      <c r="E204" s="346"/>
      <c r="F204" s="346"/>
      <c r="G204" s="346"/>
    </row>
    <row r="205" spans="2:7" ht="15">
      <c r="B205" s="345"/>
      <c r="C205" s="345"/>
      <c r="D205" s="345"/>
      <c r="E205" s="346"/>
      <c r="F205" s="346"/>
      <c r="G205" s="346"/>
    </row>
    <row r="207" spans="2:5" ht="19.5">
      <c r="B207" s="304" t="s">
        <v>22</v>
      </c>
      <c r="C207" s="304"/>
      <c r="D207" s="304"/>
      <c r="E207" s="304"/>
    </row>
    <row r="208" spans="2:5" ht="15">
      <c r="B208" s="331" t="s">
        <v>137</v>
      </c>
      <c r="C208" s="331"/>
      <c r="D208" s="331"/>
      <c r="E208" s="331"/>
    </row>
    <row r="209" spans="2:5" ht="15.75" thickBot="1">
      <c r="B209" s="331"/>
      <c r="C209" s="331"/>
      <c r="D209" s="331"/>
      <c r="E209" s="331"/>
    </row>
    <row r="210" spans="2:5" ht="15.75">
      <c r="B210" s="332" t="s">
        <v>24</v>
      </c>
      <c r="C210" s="334" t="s">
        <v>25</v>
      </c>
      <c r="D210" s="336" t="s">
        <v>26</v>
      </c>
      <c r="E210" s="337"/>
    </row>
    <row r="211" spans="2:5" ht="16.5" thickBot="1">
      <c r="B211" s="333"/>
      <c r="C211" s="335"/>
      <c r="D211" s="338">
        <v>18</v>
      </c>
      <c r="E211" s="339"/>
    </row>
    <row r="212" spans="2:5" ht="16.5" thickBot="1">
      <c r="B212" s="7">
        <v>1</v>
      </c>
      <c r="C212" s="8" t="s">
        <v>27</v>
      </c>
      <c r="D212" s="329">
        <v>1</v>
      </c>
      <c r="E212" s="330"/>
    </row>
    <row r="213" spans="2:5" ht="16.5" thickBot="1">
      <c r="B213" s="7">
        <v>3</v>
      </c>
      <c r="C213" s="8" t="s">
        <v>138</v>
      </c>
      <c r="D213" s="329">
        <v>1</v>
      </c>
      <c r="E213" s="330"/>
    </row>
    <row r="214" spans="2:5" ht="16.5" thickBot="1">
      <c r="B214" s="7">
        <v>4</v>
      </c>
      <c r="C214" s="8" t="s">
        <v>139</v>
      </c>
      <c r="D214" s="321">
        <v>1</v>
      </c>
      <c r="E214" s="322"/>
    </row>
    <row r="215" spans="2:5" ht="16.5" thickBot="1">
      <c r="B215" s="7">
        <v>5</v>
      </c>
      <c r="C215" s="8" t="s">
        <v>29</v>
      </c>
      <c r="D215" s="321">
        <v>1</v>
      </c>
      <c r="E215" s="322"/>
    </row>
    <row r="216" spans="2:5" ht="16.5" thickBot="1">
      <c r="B216" s="7">
        <v>6</v>
      </c>
      <c r="C216" s="8" t="s">
        <v>75</v>
      </c>
      <c r="D216" s="321">
        <v>1</v>
      </c>
      <c r="E216" s="322"/>
    </row>
    <row r="217" spans="2:5" ht="16.5" thickBot="1">
      <c r="B217" s="7">
        <v>7</v>
      </c>
      <c r="C217" s="8" t="s">
        <v>31</v>
      </c>
      <c r="D217" s="321">
        <v>1</v>
      </c>
      <c r="E217" s="322"/>
    </row>
    <row r="218" spans="2:5" ht="16.5" thickBot="1">
      <c r="B218" s="7">
        <v>8</v>
      </c>
      <c r="C218" s="8" t="s">
        <v>140</v>
      </c>
      <c r="D218" s="321">
        <v>1</v>
      </c>
      <c r="E218" s="322"/>
    </row>
    <row r="219" spans="2:5" ht="16.5" thickBot="1">
      <c r="B219" s="7">
        <v>9</v>
      </c>
      <c r="C219" s="8" t="s">
        <v>141</v>
      </c>
      <c r="D219" s="321">
        <v>1</v>
      </c>
      <c r="E219" s="322"/>
    </row>
    <row r="220" spans="2:5" ht="16.5" thickBot="1">
      <c r="B220" s="7">
        <v>10</v>
      </c>
      <c r="C220" s="8" t="s">
        <v>142</v>
      </c>
      <c r="D220" s="321">
        <v>6</v>
      </c>
      <c r="E220" s="322"/>
    </row>
    <row r="221" spans="2:5" ht="16.5" thickBot="1">
      <c r="B221" s="7"/>
      <c r="C221" s="8" t="s">
        <v>143</v>
      </c>
      <c r="D221" s="321">
        <v>6</v>
      </c>
      <c r="E221" s="322"/>
    </row>
    <row r="222" spans="2:5" ht="16.5" thickBot="1">
      <c r="B222" s="7">
        <v>11</v>
      </c>
      <c r="C222" s="8" t="s">
        <v>144</v>
      </c>
      <c r="D222" s="321">
        <v>8</v>
      </c>
      <c r="E222" s="322"/>
    </row>
    <row r="223" spans="2:5" ht="16.5" thickBot="1">
      <c r="B223" s="7">
        <v>12</v>
      </c>
      <c r="C223" s="8" t="s">
        <v>145</v>
      </c>
      <c r="D223" s="321">
        <v>7</v>
      </c>
      <c r="E223" s="322"/>
    </row>
    <row r="224" spans="2:5" ht="16.5" thickBot="1">
      <c r="B224" s="7"/>
      <c r="C224" s="8" t="s">
        <v>133</v>
      </c>
      <c r="D224" s="321">
        <v>5</v>
      </c>
      <c r="E224" s="322"/>
    </row>
    <row r="225" spans="2:5" ht="16.5" thickBot="1">
      <c r="B225" s="7"/>
      <c r="C225" s="8" t="s">
        <v>146</v>
      </c>
      <c r="D225" s="321">
        <v>8</v>
      </c>
      <c r="E225" s="322"/>
    </row>
    <row r="226" spans="2:5" ht="16.5" thickBot="1">
      <c r="B226" s="7">
        <v>13</v>
      </c>
      <c r="C226" s="8" t="s">
        <v>43</v>
      </c>
      <c r="D226" s="327">
        <v>8</v>
      </c>
      <c r="E226" s="328"/>
    </row>
    <row r="227" spans="2:5" ht="16.5" thickBot="1">
      <c r="B227" s="7">
        <v>14</v>
      </c>
      <c r="C227" s="8" t="s">
        <v>147</v>
      </c>
      <c r="D227" s="327">
        <v>7</v>
      </c>
      <c r="E227" s="328"/>
    </row>
    <row r="228" spans="2:5" ht="32.25" thickBot="1">
      <c r="B228" s="7">
        <v>15</v>
      </c>
      <c r="C228" s="8" t="s">
        <v>66</v>
      </c>
      <c r="D228" s="321">
        <v>6</v>
      </c>
      <c r="E228" s="322"/>
    </row>
    <row r="229" spans="2:5" ht="16.5" thickBot="1">
      <c r="B229" s="7"/>
      <c r="C229" s="8" t="s">
        <v>148</v>
      </c>
      <c r="D229" s="321">
        <v>9</v>
      </c>
      <c r="E229" s="322"/>
    </row>
    <row r="230" spans="2:5" ht="16.5" thickBot="1">
      <c r="B230" s="7"/>
      <c r="C230" s="8" t="s">
        <v>149</v>
      </c>
      <c r="D230" s="321">
        <v>9</v>
      </c>
      <c r="E230" s="322"/>
    </row>
    <row r="231" spans="2:5" ht="16.5" thickBot="1">
      <c r="B231" s="7">
        <v>16</v>
      </c>
      <c r="C231" s="8" t="s">
        <v>150</v>
      </c>
      <c r="D231" s="321">
        <v>8</v>
      </c>
      <c r="E231" s="322"/>
    </row>
    <row r="232" spans="2:5" ht="16.5" thickBot="1">
      <c r="B232" s="7">
        <v>17</v>
      </c>
      <c r="C232" s="8" t="s">
        <v>151</v>
      </c>
      <c r="D232" s="321">
        <v>54</v>
      </c>
      <c r="E232" s="322"/>
    </row>
    <row r="233" spans="2:5" ht="16.5" thickBot="1">
      <c r="B233" s="7">
        <v>18</v>
      </c>
      <c r="C233" s="8" t="s">
        <v>45</v>
      </c>
      <c r="D233" s="321">
        <v>15</v>
      </c>
      <c r="E233" s="322"/>
    </row>
    <row r="234" spans="2:5" ht="16.5" thickBot="1">
      <c r="B234" s="7">
        <v>19</v>
      </c>
      <c r="C234" s="8" t="s">
        <v>48</v>
      </c>
      <c r="D234" s="321"/>
      <c r="E234" s="322"/>
    </row>
    <row r="235" spans="2:5" ht="16.5" thickBot="1">
      <c r="B235" s="7">
        <v>20</v>
      </c>
      <c r="C235" s="8" t="s">
        <v>49</v>
      </c>
      <c r="D235" s="323"/>
      <c r="E235" s="323"/>
    </row>
    <row r="236" spans="2:5" ht="15.75">
      <c r="B236" s="10"/>
      <c r="C236" s="11"/>
      <c r="D236" s="12"/>
      <c r="E236" s="12"/>
    </row>
    <row r="237" spans="2:5" ht="15">
      <c r="B237" s="324" t="s">
        <v>50</v>
      </c>
      <c r="C237" s="325"/>
      <c r="D237" s="326"/>
      <c r="E237" s="326"/>
    </row>
    <row r="238" spans="2:5" ht="55.5" customHeight="1">
      <c r="B238" s="325"/>
      <c r="C238" s="325"/>
      <c r="D238" s="326"/>
      <c r="E238" s="326"/>
    </row>
    <row r="240" spans="2:5" ht="19.5">
      <c r="B240" s="304" t="s">
        <v>22</v>
      </c>
      <c r="C240" s="304"/>
      <c r="D240" s="304"/>
      <c r="E240" s="304"/>
    </row>
    <row r="241" spans="2:5" ht="15">
      <c r="B241" s="331" t="s">
        <v>152</v>
      </c>
      <c r="C241" s="331"/>
      <c r="D241" s="331"/>
      <c r="E241" s="331"/>
    </row>
    <row r="242" spans="2:5" ht="15.75" thickBot="1">
      <c r="B242" s="331"/>
      <c r="C242" s="331"/>
      <c r="D242" s="331"/>
      <c r="E242" s="331"/>
    </row>
    <row r="243" spans="2:5" ht="15.75">
      <c r="B243" s="332" t="s">
        <v>24</v>
      </c>
      <c r="C243" s="334" t="s">
        <v>25</v>
      </c>
      <c r="D243" s="336" t="s">
        <v>26</v>
      </c>
      <c r="E243" s="337"/>
    </row>
    <row r="244" spans="2:5" ht="16.5" thickBot="1">
      <c r="B244" s="333"/>
      <c r="C244" s="335"/>
      <c r="D244" s="338">
        <v>18</v>
      </c>
      <c r="E244" s="339"/>
    </row>
    <row r="245" spans="2:5" ht="16.5" thickBot="1">
      <c r="B245" s="7">
        <v>1</v>
      </c>
      <c r="C245" s="8" t="s">
        <v>27</v>
      </c>
      <c r="D245" s="329">
        <v>1</v>
      </c>
      <c r="E245" s="330"/>
    </row>
    <row r="246" spans="2:5" ht="16.5" thickBot="1">
      <c r="B246" s="7">
        <v>2</v>
      </c>
      <c r="C246" s="8" t="s">
        <v>153</v>
      </c>
      <c r="D246" s="321">
        <v>1</v>
      </c>
      <c r="E246" s="322"/>
    </row>
    <row r="247" spans="2:5" ht="16.5" thickBot="1">
      <c r="B247" s="7">
        <v>3</v>
      </c>
      <c r="C247" s="8" t="s">
        <v>89</v>
      </c>
      <c r="D247" s="321">
        <v>1</v>
      </c>
      <c r="E247" s="322"/>
    </row>
    <row r="248" spans="2:5" ht="16.5" thickBot="1">
      <c r="B248" s="7">
        <v>4</v>
      </c>
      <c r="C248" s="8" t="s">
        <v>124</v>
      </c>
      <c r="D248" s="321">
        <v>1</v>
      </c>
      <c r="E248" s="322"/>
    </row>
    <row r="249" spans="2:5" ht="16.5" thickBot="1">
      <c r="B249" s="7">
        <v>5</v>
      </c>
      <c r="C249" s="8" t="s">
        <v>30</v>
      </c>
      <c r="D249" s="321"/>
      <c r="E249" s="322"/>
    </row>
    <row r="250" spans="2:5" ht="16.5" thickBot="1">
      <c r="B250" s="7">
        <v>6</v>
      </c>
      <c r="C250" s="8" t="s">
        <v>75</v>
      </c>
      <c r="D250" s="321">
        <v>1</v>
      </c>
      <c r="E250" s="322"/>
    </row>
    <row r="251" spans="2:5" ht="16.5" thickBot="1">
      <c r="B251" s="7">
        <v>7</v>
      </c>
      <c r="C251" s="8" t="s">
        <v>154</v>
      </c>
      <c r="D251" s="321">
        <v>1</v>
      </c>
      <c r="E251" s="322"/>
    </row>
    <row r="252" spans="2:5" ht="16.5" thickBot="1">
      <c r="B252" s="7">
        <v>8</v>
      </c>
      <c r="C252" s="8" t="s">
        <v>31</v>
      </c>
      <c r="D252" s="321">
        <v>1</v>
      </c>
      <c r="E252" s="322"/>
    </row>
    <row r="253" spans="2:5" ht="16.5" thickBot="1">
      <c r="B253" s="7">
        <v>9</v>
      </c>
      <c r="C253" s="8" t="s">
        <v>155</v>
      </c>
      <c r="D253" s="321">
        <v>1</v>
      </c>
      <c r="E253" s="322"/>
    </row>
    <row r="254" spans="2:5" ht="16.5" thickBot="1">
      <c r="B254" s="7">
        <v>10</v>
      </c>
      <c r="C254" s="8" t="s">
        <v>156</v>
      </c>
      <c r="D254" s="321">
        <v>1</v>
      </c>
      <c r="E254" s="322"/>
    </row>
    <row r="255" spans="2:5" ht="16.5" thickBot="1">
      <c r="B255" s="7">
        <v>11</v>
      </c>
      <c r="C255" s="8" t="s">
        <v>157</v>
      </c>
      <c r="D255" s="321">
        <v>1</v>
      </c>
      <c r="E255" s="322"/>
    </row>
    <row r="256" spans="2:5" ht="16.5" thickBot="1">
      <c r="B256" s="7">
        <v>12</v>
      </c>
      <c r="C256" s="8" t="s">
        <v>158</v>
      </c>
      <c r="D256" s="321">
        <v>8</v>
      </c>
      <c r="E256" s="322"/>
    </row>
    <row r="257" spans="2:5" ht="16.5" thickBot="1">
      <c r="B257" s="7"/>
      <c r="C257" s="8" t="s">
        <v>159</v>
      </c>
      <c r="D257" s="321">
        <v>9</v>
      </c>
      <c r="E257" s="322"/>
    </row>
    <row r="258" spans="2:5" ht="16.5" thickBot="1">
      <c r="B258" s="7">
        <v>13</v>
      </c>
      <c r="C258" s="8" t="s">
        <v>83</v>
      </c>
      <c r="D258" s="321">
        <v>7</v>
      </c>
      <c r="E258" s="322"/>
    </row>
    <row r="259" spans="2:5" ht="16.5" thickBot="1">
      <c r="B259" s="7"/>
      <c r="C259" s="8" t="s">
        <v>146</v>
      </c>
      <c r="D259" s="321">
        <v>8</v>
      </c>
      <c r="E259" s="322"/>
    </row>
    <row r="260" spans="2:5" ht="16.5" thickBot="1">
      <c r="B260" s="7">
        <v>14</v>
      </c>
      <c r="C260" s="8" t="s">
        <v>100</v>
      </c>
      <c r="D260" s="321">
        <v>8</v>
      </c>
      <c r="E260" s="322"/>
    </row>
    <row r="261" spans="2:5" ht="16.5" thickBot="1">
      <c r="B261" s="7">
        <v>15</v>
      </c>
      <c r="C261" s="8" t="s">
        <v>71</v>
      </c>
      <c r="D261" s="321">
        <v>8</v>
      </c>
      <c r="E261" s="322"/>
    </row>
    <row r="262" spans="2:5" ht="16.5" thickBot="1">
      <c r="B262" s="7">
        <v>16</v>
      </c>
      <c r="C262" s="8" t="s">
        <v>160</v>
      </c>
      <c r="D262" s="321">
        <v>5</v>
      </c>
      <c r="E262" s="322"/>
    </row>
    <row r="263" spans="2:5" ht="16.5" thickBot="1">
      <c r="B263" s="7">
        <v>17</v>
      </c>
      <c r="C263" s="8" t="s">
        <v>70</v>
      </c>
      <c r="D263" s="321">
        <v>8</v>
      </c>
      <c r="E263" s="322"/>
    </row>
    <row r="264" spans="2:5" ht="16.5" thickBot="1">
      <c r="B264" s="7">
        <v>18</v>
      </c>
      <c r="C264" s="8" t="s">
        <v>161</v>
      </c>
      <c r="D264" s="327">
        <v>8</v>
      </c>
      <c r="E264" s="328"/>
    </row>
    <row r="265" spans="2:5" ht="16.5" thickBot="1">
      <c r="B265" s="7"/>
      <c r="C265" s="8" t="s">
        <v>162</v>
      </c>
      <c r="D265" s="321">
        <v>8</v>
      </c>
      <c r="E265" s="322"/>
    </row>
    <row r="266" spans="2:5" ht="16.5" thickBot="1">
      <c r="B266" s="7">
        <v>19</v>
      </c>
      <c r="C266" s="8" t="s">
        <v>150</v>
      </c>
      <c r="D266" s="321">
        <v>9</v>
      </c>
      <c r="E266" s="322"/>
    </row>
    <row r="267" spans="2:5" ht="16.5" thickBot="1">
      <c r="B267" s="7">
        <v>20</v>
      </c>
      <c r="C267" s="8" t="s">
        <v>45</v>
      </c>
      <c r="D267" s="321">
        <v>15</v>
      </c>
      <c r="E267" s="322"/>
    </row>
    <row r="268" spans="2:5" ht="16.5" thickBot="1">
      <c r="B268" s="7">
        <v>21</v>
      </c>
      <c r="C268" s="8" t="s">
        <v>151</v>
      </c>
      <c r="D268" s="321">
        <v>54</v>
      </c>
      <c r="E268" s="322"/>
    </row>
    <row r="269" spans="2:5" ht="16.5" thickBot="1">
      <c r="B269" s="7">
        <v>22</v>
      </c>
      <c r="C269" s="8" t="s">
        <v>48</v>
      </c>
      <c r="D269" s="321"/>
      <c r="E269" s="322"/>
    </row>
    <row r="270" spans="2:5" ht="16.5" thickBot="1">
      <c r="B270" s="7">
        <v>23</v>
      </c>
      <c r="C270" s="8" t="s">
        <v>49</v>
      </c>
      <c r="D270" s="323"/>
      <c r="E270" s="323"/>
    </row>
    <row r="271" spans="2:5" ht="15.75">
      <c r="B271" s="10"/>
      <c r="C271" s="11"/>
      <c r="D271" s="12"/>
      <c r="E271" s="12"/>
    </row>
    <row r="272" spans="2:5" ht="15">
      <c r="B272" s="324" t="s">
        <v>50</v>
      </c>
      <c r="C272" s="325"/>
      <c r="D272" s="326"/>
      <c r="E272" s="326"/>
    </row>
    <row r="273" spans="2:5" ht="48" customHeight="1">
      <c r="B273" s="325"/>
      <c r="C273" s="325"/>
      <c r="D273" s="326"/>
      <c r="E273" s="326"/>
    </row>
    <row r="275" spans="2:5" ht="19.5">
      <c r="B275" s="304" t="s">
        <v>22</v>
      </c>
      <c r="C275" s="304"/>
      <c r="D275" s="304"/>
      <c r="E275" s="304"/>
    </row>
    <row r="276" spans="2:5" ht="15">
      <c r="B276" s="331" t="s">
        <v>163</v>
      </c>
      <c r="C276" s="331"/>
      <c r="D276" s="331"/>
      <c r="E276" s="331"/>
    </row>
    <row r="277" spans="2:5" ht="15.75" thickBot="1">
      <c r="B277" s="331"/>
      <c r="C277" s="331"/>
      <c r="D277" s="331"/>
      <c r="E277" s="331"/>
    </row>
    <row r="278" spans="2:5" ht="15.75">
      <c r="B278" s="332" t="s">
        <v>24</v>
      </c>
      <c r="C278" s="334" t="s">
        <v>25</v>
      </c>
      <c r="D278" s="336" t="s">
        <v>26</v>
      </c>
      <c r="E278" s="337"/>
    </row>
    <row r="279" spans="2:5" ht="16.5" thickBot="1">
      <c r="B279" s="333"/>
      <c r="C279" s="335"/>
      <c r="D279" s="338">
        <v>18</v>
      </c>
      <c r="E279" s="339"/>
    </row>
    <row r="280" spans="2:5" ht="16.5" thickBot="1">
      <c r="B280" s="7">
        <v>1</v>
      </c>
      <c r="C280" s="8" t="s">
        <v>27</v>
      </c>
      <c r="D280" s="329">
        <v>1</v>
      </c>
      <c r="E280" s="330"/>
    </row>
    <row r="281" spans="2:5" ht="16.5" thickBot="1">
      <c r="B281" s="7">
        <v>2</v>
      </c>
      <c r="C281" s="8" t="s">
        <v>28</v>
      </c>
      <c r="D281" s="321">
        <v>1</v>
      </c>
      <c r="E281" s="322"/>
    </row>
    <row r="282" spans="2:5" ht="16.5" thickBot="1">
      <c r="B282" s="7">
        <v>3</v>
      </c>
      <c r="C282" s="8" t="s">
        <v>164</v>
      </c>
      <c r="D282" s="321">
        <v>1</v>
      </c>
      <c r="E282" s="322"/>
    </row>
    <row r="283" spans="2:5" ht="16.5" thickBot="1">
      <c r="B283" s="7">
        <v>4</v>
      </c>
      <c r="C283" s="8" t="s">
        <v>165</v>
      </c>
      <c r="D283" s="321">
        <v>1</v>
      </c>
      <c r="E283" s="322"/>
    </row>
    <row r="284" spans="2:5" ht="16.5" thickBot="1">
      <c r="B284" s="7">
        <v>5</v>
      </c>
      <c r="C284" s="8" t="s">
        <v>124</v>
      </c>
      <c r="D284" s="321">
        <v>1</v>
      </c>
      <c r="E284" s="322"/>
    </row>
    <row r="285" spans="2:5" ht="16.5" thickBot="1">
      <c r="B285" s="7">
        <v>6</v>
      </c>
      <c r="C285" s="8" t="s">
        <v>31</v>
      </c>
      <c r="D285" s="321">
        <v>1</v>
      </c>
      <c r="E285" s="322"/>
    </row>
    <row r="286" spans="2:5" ht="16.5" thickBot="1">
      <c r="B286" s="7">
        <v>7</v>
      </c>
      <c r="C286" s="8" t="s">
        <v>155</v>
      </c>
      <c r="D286" s="321">
        <v>1</v>
      </c>
      <c r="E286" s="322"/>
    </row>
    <row r="287" spans="2:5" ht="32.25" thickBot="1">
      <c r="B287" s="7">
        <v>8</v>
      </c>
      <c r="C287" s="8" t="s">
        <v>66</v>
      </c>
      <c r="D287" s="321">
        <v>6</v>
      </c>
      <c r="E287" s="322"/>
    </row>
    <row r="288" spans="2:5" ht="16.5" thickBot="1">
      <c r="B288" s="7"/>
      <c r="C288" s="8" t="s">
        <v>166</v>
      </c>
      <c r="D288" s="321">
        <v>9</v>
      </c>
      <c r="E288" s="322"/>
    </row>
    <row r="289" spans="2:5" ht="16.5" thickBot="1">
      <c r="B289" s="7">
        <v>9</v>
      </c>
      <c r="C289" s="8" t="s">
        <v>70</v>
      </c>
      <c r="D289" s="321">
        <v>9</v>
      </c>
      <c r="E289" s="322"/>
    </row>
    <row r="290" spans="2:5" ht="16.5" thickBot="1">
      <c r="B290" s="7">
        <v>10</v>
      </c>
      <c r="C290" s="8" t="s">
        <v>167</v>
      </c>
      <c r="D290" s="321">
        <v>7</v>
      </c>
      <c r="E290" s="322"/>
    </row>
    <row r="291" spans="2:5" ht="16.5" thickBot="1">
      <c r="B291" s="7">
        <v>11</v>
      </c>
      <c r="C291" s="8" t="s">
        <v>168</v>
      </c>
      <c r="D291" s="321">
        <v>7</v>
      </c>
      <c r="E291" s="322"/>
    </row>
    <row r="292" spans="2:5" ht="16.5" thickBot="1">
      <c r="B292" s="7">
        <v>12</v>
      </c>
      <c r="C292" s="8" t="s">
        <v>169</v>
      </c>
      <c r="D292" s="321">
        <v>8</v>
      </c>
      <c r="E292" s="322"/>
    </row>
    <row r="293" spans="2:5" ht="16.5" thickBot="1">
      <c r="B293" s="7">
        <v>13</v>
      </c>
      <c r="C293" s="8" t="s">
        <v>170</v>
      </c>
      <c r="D293" s="321">
        <v>8</v>
      </c>
      <c r="E293" s="322"/>
    </row>
    <row r="294" spans="2:5" ht="16.5" thickBot="1">
      <c r="B294" s="7">
        <v>14</v>
      </c>
      <c r="C294" s="8" t="s">
        <v>171</v>
      </c>
      <c r="D294" s="321">
        <v>8</v>
      </c>
      <c r="E294" s="322"/>
    </row>
    <row r="295" spans="2:5" ht="16.5" thickBot="1">
      <c r="B295" s="7">
        <v>15</v>
      </c>
      <c r="C295" s="8" t="s">
        <v>43</v>
      </c>
      <c r="D295" s="327">
        <v>10</v>
      </c>
      <c r="E295" s="328"/>
    </row>
    <row r="296" spans="2:5" ht="16.5" thickBot="1">
      <c r="B296" s="7">
        <v>16</v>
      </c>
      <c r="C296" s="8" t="s">
        <v>150</v>
      </c>
      <c r="D296" s="321">
        <v>9</v>
      </c>
      <c r="E296" s="322"/>
    </row>
    <row r="297" spans="2:5" ht="16.5" thickBot="1">
      <c r="B297" s="7">
        <v>17</v>
      </c>
      <c r="C297" s="8" t="s">
        <v>45</v>
      </c>
      <c r="D297" s="321">
        <v>15</v>
      </c>
      <c r="E297" s="322"/>
    </row>
    <row r="298" spans="2:5" ht="16.5" thickBot="1">
      <c r="B298" s="7">
        <v>18</v>
      </c>
      <c r="C298" s="8" t="s">
        <v>151</v>
      </c>
      <c r="D298" s="321">
        <v>54</v>
      </c>
      <c r="E298" s="322"/>
    </row>
    <row r="299" spans="2:5" ht="16.5" thickBot="1">
      <c r="B299" s="7">
        <v>19</v>
      </c>
      <c r="C299" s="8" t="s">
        <v>48</v>
      </c>
      <c r="D299" s="321"/>
      <c r="E299" s="322"/>
    </row>
    <row r="300" spans="2:5" ht="16.5" thickBot="1">
      <c r="B300" s="7">
        <v>20</v>
      </c>
      <c r="C300" s="8" t="s">
        <v>49</v>
      </c>
      <c r="D300" s="323"/>
      <c r="E300" s="323"/>
    </row>
    <row r="301" spans="2:5" ht="15.75">
      <c r="B301" s="10"/>
      <c r="C301" s="11"/>
      <c r="D301" s="12"/>
      <c r="E301" s="12"/>
    </row>
    <row r="302" spans="2:5" ht="15">
      <c r="B302" s="324" t="s">
        <v>50</v>
      </c>
      <c r="C302" s="325"/>
      <c r="D302" s="326"/>
      <c r="E302" s="326"/>
    </row>
    <row r="303" spans="2:5" ht="50.25" customHeight="1">
      <c r="B303" s="325"/>
      <c r="C303" s="325"/>
      <c r="D303" s="326"/>
      <c r="E303" s="326"/>
    </row>
  </sheetData>
  <sheetProtection/>
  <mergeCells count="278">
    <mergeCell ref="B2:E2"/>
    <mergeCell ref="B3:E4"/>
    <mergeCell ref="B5:B6"/>
    <mergeCell ref="C5:C6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30:E31"/>
    <mergeCell ref="B33:E33"/>
    <mergeCell ref="B34:E36"/>
    <mergeCell ref="B37:B38"/>
    <mergeCell ref="C37:C3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B66:E68"/>
    <mergeCell ref="B70:E70"/>
    <mergeCell ref="B71:E73"/>
    <mergeCell ref="B74:B75"/>
    <mergeCell ref="C74:C75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B102:E103"/>
    <mergeCell ref="B105:E105"/>
    <mergeCell ref="B106:E107"/>
    <mergeCell ref="B108:B109"/>
    <mergeCell ref="C108:C109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B137:E138"/>
    <mergeCell ref="B140:E140"/>
    <mergeCell ref="B141:E143"/>
    <mergeCell ref="B144:B145"/>
    <mergeCell ref="C144:C145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B171:E173"/>
    <mergeCell ref="B175:E175"/>
    <mergeCell ref="B176:E177"/>
    <mergeCell ref="B178:B179"/>
    <mergeCell ref="C178:C179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97:E197"/>
    <mergeCell ref="D186:E186"/>
    <mergeCell ref="D187:E187"/>
    <mergeCell ref="D188:E188"/>
    <mergeCell ref="D189:E189"/>
    <mergeCell ref="D190:E190"/>
    <mergeCell ref="D191:E191"/>
    <mergeCell ref="D198:E198"/>
    <mergeCell ref="D199:E199"/>
    <mergeCell ref="D200:E200"/>
    <mergeCell ref="D201:E201"/>
    <mergeCell ref="B203:G205"/>
    <mergeCell ref="D192:E192"/>
    <mergeCell ref="D193:E193"/>
    <mergeCell ref="D194:E194"/>
    <mergeCell ref="D195:E195"/>
    <mergeCell ref="D196:E196"/>
    <mergeCell ref="B207:E207"/>
    <mergeCell ref="B208:E209"/>
    <mergeCell ref="B210:B211"/>
    <mergeCell ref="C210:C211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B237:E238"/>
    <mergeCell ref="B240:E240"/>
    <mergeCell ref="B241:E242"/>
    <mergeCell ref="B243:B244"/>
    <mergeCell ref="C243:C244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B272:E273"/>
    <mergeCell ref="B275:E275"/>
    <mergeCell ref="B276:E277"/>
    <mergeCell ref="B278:B279"/>
    <mergeCell ref="C278:C279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8:E298"/>
    <mergeCell ref="D299:E299"/>
    <mergeCell ref="D300:E300"/>
    <mergeCell ref="B302:E303"/>
    <mergeCell ref="D292:E292"/>
    <mergeCell ref="D293:E293"/>
    <mergeCell ref="D294:E294"/>
    <mergeCell ref="D295:E295"/>
    <mergeCell ref="D296:E296"/>
    <mergeCell ref="D297:E29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AL75"/>
  <sheetViews>
    <sheetView tabSelected="1" zoomScalePageLayoutView="0" workbookViewId="0" topLeftCell="A1">
      <selection activeCell="G77" sqref="G77"/>
    </sheetView>
  </sheetViews>
  <sheetFormatPr defaultColWidth="9.140625" defaultRowHeight="15"/>
  <cols>
    <col min="1" max="1" width="13.8515625" style="0" customWidth="1"/>
    <col min="2" max="2" width="19.8515625" style="0" customWidth="1"/>
    <col min="3" max="3" width="30.140625" style="0" customWidth="1"/>
  </cols>
  <sheetData>
    <row r="2" spans="1:18" ht="18">
      <c r="A2" s="48"/>
      <c r="B2" s="254" t="s">
        <v>304</v>
      </c>
      <c r="C2" s="254"/>
      <c r="D2" s="254"/>
      <c r="E2" s="254"/>
      <c r="F2" s="254"/>
      <c r="G2" s="254"/>
      <c r="H2" s="254"/>
      <c r="I2" s="254"/>
      <c r="J2" s="254"/>
      <c r="K2" s="48"/>
      <c r="L2" s="48"/>
      <c r="M2" s="48"/>
      <c r="N2" s="48"/>
      <c r="O2" s="48"/>
      <c r="P2" s="48"/>
      <c r="Q2" s="48"/>
      <c r="R2" s="48"/>
    </row>
    <row r="3" spans="1:18" ht="18.75" thickBot="1">
      <c r="A3" s="48"/>
      <c r="B3" s="40"/>
      <c r="C3" s="40"/>
      <c r="D3" s="40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38" ht="15.75" thickBot="1">
      <c r="A4" s="239" t="s">
        <v>7</v>
      </c>
      <c r="B4" s="240"/>
      <c r="C4" s="241"/>
      <c r="D4" s="242" t="s">
        <v>305</v>
      </c>
      <c r="E4" s="243"/>
      <c r="F4" s="243"/>
      <c r="G4" s="243"/>
      <c r="H4" s="244"/>
      <c r="I4" s="242" t="s">
        <v>306</v>
      </c>
      <c r="J4" s="243"/>
      <c r="K4" s="243"/>
      <c r="L4" s="243"/>
      <c r="M4" s="244"/>
      <c r="N4" s="242" t="s">
        <v>307</v>
      </c>
      <c r="O4" s="243"/>
      <c r="P4" s="243"/>
      <c r="Q4" s="243"/>
      <c r="R4" s="244"/>
      <c r="S4" s="242" t="s">
        <v>308</v>
      </c>
      <c r="T4" s="243"/>
      <c r="U4" s="243"/>
      <c r="V4" s="243"/>
      <c r="W4" s="244"/>
      <c r="X4" s="242" t="s">
        <v>309</v>
      </c>
      <c r="Y4" s="243"/>
      <c r="Z4" s="243"/>
      <c r="AA4" s="243"/>
      <c r="AB4" s="244"/>
      <c r="AC4" s="242" t="s">
        <v>310</v>
      </c>
      <c r="AD4" s="243"/>
      <c r="AE4" s="243"/>
      <c r="AF4" s="243"/>
      <c r="AG4" s="244"/>
      <c r="AH4" s="242" t="s">
        <v>311</v>
      </c>
      <c r="AI4" s="243"/>
      <c r="AJ4" s="243"/>
      <c r="AK4" s="243"/>
      <c r="AL4" s="244"/>
    </row>
    <row r="5" spans="1:38" ht="15.75" thickBot="1">
      <c r="A5" s="247" t="s">
        <v>0</v>
      </c>
      <c r="B5" s="248"/>
      <c r="C5" s="249"/>
      <c r="D5" s="236" t="s">
        <v>180</v>
      </c>
      <c r="E5" s="237"/>
      <c r="F5" s="237"/>
      <c r="G5" s="237"/>
      <c r="H5" s="238"/>
      <c r="I5" s="236" t="s">
        <v>180</v>
      </c>
      <c r="J5" s="237"/>
      <c r="K5" s="237"/>
      <c r="L5" s="237"/>
      <c r="M5" s="238"/>
      <c r="N5" s="236" t="s">
        <v>180</v>
      </c>
      <c r="O5" s="237"/>
      <c r="P5" s="237"/>
      <c r="Q5" s="237"/>
      <c r="R5" s="238"/>
      <c r="S5" s="236" t="s">
        <v>180</v>
      </c>
      <c r="T5" s="237"/>
      <c r="U5" s="237"/>
      <c r="V5" s="237"/>
      <c r="W5" s="238"/>
      <c r="X5" s="236" t="s">
        <v>180</v>
      </c>
      <c r="Y5" s="237"/>
      <c r="Z5" s="237"/>
      <c r="AA5" s="237"/>
      <c r="AB5" s="238"/>
      <c r="AC5" s="236" t="s">
        <v>180</v>
      </c>
      <c r="AD5" s="237"/>
      <c r="AE5" s="237"/>
      <c r="AF5" s="237"/>
      <c r="AG5" s="238"/>
      <c r="AH5" s="236" t="s">
        <v>180</v>
      </c>
      <c r="AI5" s="237"/>
      <c r="AJ5" s="237"/>
      <c r="AK5" s="237"/>
      <c r="AL5" s="238"/>
    </row>
    <row r="6" spans="1:38" ht="90" thickBot="1">
      <c r="A6" s="50" t="s">
        <v>1</v>
      </c>
      <c r="B6" s="51" t="s">
        <v>2</v>
      </c>
      <c r="C6" s="52" t="s">
        <v>3</v>
      </c>
      <c r="D6" s="4" t="s">
        <v>4</v>
      </c>
      <c r="E6" s="5" t="s">
        <v>5</v>
      </c>
      <c r="F6" s="5" t="s">
        <v>8</v>
      </c>
      <c r="G6" s="5" t="s">
        <v>9</v>
      </c>
      <c r="H6" s="6" t="s">
        <v>10</v>
      </c>
      <c r="I6" s="4" t="s">
        <v>4</v>
      </c>
      <c r="J6" s="5" t="s">
        <v>5</v>
      </c>
      <c r="K6" s="5" t="s">
        <v>8</v>
      </c>
      <c r="L6" s="5" t="s">
        <v>9</v>
      </c>
      <c r="M6" s="6" t="s">
        <v>10</v>
      </c>
      <c r="N6" s="4" t="s">
        <v>4</v>
      </c>
      <c r="O6" s="5" t="s">
        <v>5</v>
      </c>
      <c r="P6" s="5" t="s">
        <v>8</v>
      </c>
      <c r="Q6" s="5" t="s">
        <v>9</v>
      </c>
      <c r="R6" s="6" t="s">
        <v>10</v>
      </c>
      <c r="S6" s="4" t="s">
        <v>4</v>
      </c>
      <c r="T6" s="5" t="s">
        <v>5</v>
      </c>
      <c r="U6" s="5" t="s">
        <v>8</v>
      </c>
      <c r="V6" s="5" t="s">
        <v>9</v>
      </c>
      <c r="W6" s="6" t="s">
        <v>10</v>
      </c>
      <c r="X6" s="4" t="s">
        <v>4</v>
      </c>
      <c r="Y6" s="5" t="s">
        <v>5</v>
      </c>
      <c r="Z6" s="5" t="s">
        <v>8</v>
      </c>
      <c r="AA6" s="5" t="s">
        <v>9</v>
      </c>
      <c r="AB6" s="6" t="s">
        <v>10</v>
      </c>
      <c r="AC6" s="4" t="s">
        <v>4</v>
      </c>
      <c r="AD6" s="5" t="s">
        <v>5</v>
      </c>
      <c r="AE6" s="5" t="s">
        <v>8</v>
      </c>
      <c r="AF6" s="5" t="s">
        <v>9</v>
      </c>
      <c r="AG6" s="6" t="s">
        <v>10</v>
      </c>
      <c r="AH6" s="4" t="s">
        <v>4</v>
      </c>
      <c r="AI6" s="5" t="s">
        <v>5</v>
      </c>
      <c r="AJ6" s="5" t="s">
        <v>8</v>
      </c>
      <c r="AK6" s="5" t="s">
        <v>9</v>
      </c>
      <c r="AL6" s="6" t="s">
        <v>10</v>
      </c>
    </row>
    <row r="7" spans="1:38" ht="25.5">
      <c r="A7" s="211" t="s">
        <v>274</v>
      </c>
      <c r="B7" s="212" t="s">
        <v>275</v>
      </c>
      <c r="C7" s="213" t="s">
        <v>278</v>
      </c>
      <c r="D7" s="214">
        <v>3480</v>
      </c>
      <c r="E7" s="215">
        <v>2320</v>
      </c>
      <c r="F7" s="215">
        <v>2000</v>
      </c>
      <c r="G7" s="215">
        <v>2120</v>
      </c>
      <c r="H7" s="216">
        <v>1840</v>
      </c>
      <c r="I7" s="214">
        <v>4200</v>
      </c>
      <c r="J7" s="215">
        <v>2800</v>
      </c>
      <c r="K7" s="215">
        <v>2400</v>
      </c>
      <c r="L7" s="215">
        <v>2520</v>
      </c>
      <c r="M7" s="216">
        <v>2160</v>
      </c>
      <c r="N7" s="214">
        <v>4080</v>
      </c>
      <c r="O7" s="215">
        <v>2720</v>
      </c>
      <c r="P7" s="215">
        <v>2320</v>
      </c>
      <c r="Q7" s="215">
        <v>2480</v>
      </c>
      <c r="R7" s="216">
        <v>2120</v>
      </c>
      <c r="S7" s="214">
        <v>4560</v>
      </c>
      <c r="T7" s="215">
        <v>3040</v>
      </c>
      <c r="U7" s="215">
        <v>2600</v>
      </c>
      <c r="V7" s="215">
        <v>2760</v>
      </c>
      <c r="W7" s="216">
        <v>2360</v>
      </c>
      <c r="X7" s="214">
        <v>3840</v>
      </c>
      <c r="Y7" s="215">
        <v>2560</v>
      </c>
      <c r="Z7" s="215">
        <v>2200</v>
      </c>
      <c r="AA7" s="215">
        <v>2320</v>
      </c>
      <c r="AB7" s="216">
        <v>2000</v>
      </c>
      <c r="AC7" s="214">
        <v>4200</v>
      </c>
      <c r="AD7" s="215">
        <v>2800</v>
      </c>
      <c r="AE7" s="215">
        <v>2400</v>
      </c>
      <c r="AF7" s="215">
        <v>2520</v>
      </c>
      <c r="AG7" s="216">
        <v>2160</v>
      </c>
      <c r="AH7" s="214">
        <v>3840</v>
      </c>
      <c r="AI7" s="215">
        <v>2560</v>
      </c>
      <c r="AJ7" s="215">
        <v>2200</v>
      </c>
      <c r="AK7" s="215">
        <v>2320</v>
      </c>
      <c r="AL7" s="216">
        <v>2000</v>
      </c>
    </row>
    <row r="8" spans="1:38" ht="25.5">
      <c r="A8" s="218" t="s">
        <v>276</v>
      </c>
      <c r="B8" s="219" t="s">
        <v>275</v>
      </c>
      <c r="C8" s="220" t="s">
        <v>279</v>
      </c>
      <c r="D8" s="221">
        <v>2880</v>
      </c>
      <c r="E8" s="222">
        <v>2880</v>
      </c>
      <c r="F8" s="222">
        <v>2480</v>
      </c>
      <c r="G8" s="222">
        <v>0</v>
      </c>
      <c r="H8" s="223">
        <v>2240</v>
      </c>
      <c r="I8" s="221">
        <v>3360</v>
      </c>
      <c r="J8" s="222">
        <v>3360</v>
      </c>
      <c r="K8" s="222">
        <v>2880</v>
      </c>
      <c r="L8" s="222">
        <v>0</v>
      </c>
      <c r="M8" s="223">
        <v>2600</v>
      </c>
      <c r="N8" s="221">
        <v>3280</v>
      </c>
      <c r="O8" s="222">
        <v>3280</v>
      </c>
      <c r="P8" s="222">
        <v>2800</v>
      </c>
      <c r="Q8" s="222">
        <v>0</v>
      </c>
      <c r="R8" s="223">
        <v>2520</v>
      </c>
      <c r="S8" s="221">
        <v>3600</v>
      </c>
      <c r="T8" s="222">
        <v>3600</v>
      </c>
      <c r="U8" s="222">
        <v>3080</v>
      </c>
      <c r="V8" s="222">
        <v>0</v>
      </c>
      <c r="W8" s="223">
        <v>2760</v>
      </c>
      <c r="X8" s="221">
        <v>3120</v>
      </c>
      <c r="Y8" s="222">
        <v>3120</v>
      </c>
      <c r="Z8" s="222">
        <v>2680</v>
      </c>
      <c r="AA8" s="222">
        <v>0</v>
      </c>
      <c r="AB8" s="223">
        <v>2440</v>
      </c>
      <c r="AC8" s="221">
        <v>3360</v>
      </c>
      <c r="AD8" s="222">
        <v>3360</v>
      </c>
      <c r="AE8" s="222">
        <v>2880</v>
      </c>
      <c r="AF8" s="222">
        <v>0</v>
      </c>
      <c r="AG8" s="223">
        <v>2600</v>
      </c>
      <c r="AH8" s="221">
        <v>3120</v>
      </c>
      <c r="AI8" s="222">
        <v>3120</v>
      </c>
      <c r="AJ8" s="222">
        <v>2680</v>
      </c>
      <c r="AK8" s="222">
        <v>0</v>
      </c>
      <c r="AL8" s="223">
        <v>2440</v>
      </c>
    </row>
    <row r="9" spans="1:38" ht="25.5">
      <c r="A9" s="218" t="s">
        <v>277</v>
      </c>
      <c r="B9" s="219" t="s">
        <v>275</v>
      </c>
      <c r="C9" s="220" t="s">
        <v>280</v>
      </c>
      <c r="D9" s="221">
        <v>3480</v>
      </c>
      <c r="E9" s="222">
        <v>2320</v>
      </c>
      <c r="F9" s="222">
        <v>2000</v>
      </c>
      <c r="G9" s="222">
        <v>2120</v>
      </c>
      <c r="H9" s="223">
        <v>1840</v>
      </c>
      <c r="I9" s="221">
        <v>4200</v>
      </c>
      <c r="J9" s="222">
        <v>2800</v>
      </c>
      <c r="K9" s="222">
        <v>2400</v>
      </c>
      <c r="L9" s="222">
        <v>2520</v>
      </c>
      <c r="M9" s="223">
        <v>2160</v>
      </c>
      <c r="N9" s="221">
        <v>4080</v>
      </c>
      <c r="O9" s="222">
        <v>2720</v>
      </c>
      <c r="P9" s="222">
        <v>2320</v>
      </c>
      <c r="Q9" s="222">
        <v>2480</v>
      </c>
      <c r="R9" s="223">
        <v>2120</v>
      </c>
      <c r="S9" s="221">
        <v>4560</v>
      </c>
      <c r="T9" s="222">
        <v>3040</v>
      </c>
      <c r="U9" s="222">
        <v>2600</v>
      </c>
      <c r="V9" s="222">
        <v>2760</v>
      </c>
      <c r="W9" s="223">
        <v>2360</v>
      </c>
      <c r="X9" s="221">
        <v>3840</v>
      </c>
      <c r="Y9" s="222">
        <v>2560</v>
      </c>
      <c r="Z9" s="222">
        <v>2200</v>
      </c>
      <c r="AA9" s="222">
        <v>2320</v>
      </c>
      <c r="AB9" s="223">
        <v>2000</v>
      </c>
      <c r="AC9" s="221">
        <v>4200</v>
      </c>
      <c r="AD9" s="222">
        <v>2800</v>
      </c>
      <c r="AE9" s="222">
        <v>2400</v>
      </c>
      <c r="AF9" s="222">
        <v>2520</v>
      </c>
      <c r="AG9" s="223">
        <v>2160</v>
      </c>
      <c r="AH9" s="221">
        <v>3840</v>
      </c>
      <c r="AI9" s="222">
        <v>2560</v>
      </c>
      <c r="AJ9" s="222">
        <v>2200</v>
      </c>
      <c r="AK9" s="222">
        <v>2320</v>
      </c>
      <c r="AL9" s="223">
        <v>2000</v>
      </c>
    </row>
    <row r="10" spans="1:38" ht="26.25" customHeight="1">
      <c r="A10" s="224" t="s">
        <v>13</v>
      </c>
      <c r="B10" s="225" t="s">
        <v>173</v>
      </c>
      <c r="C10" s="226" t="s">
        <v>281</v>
      </c>
      <c r="D10" s="204">
        <v>3800</v>
      </c>
      <c r="E10" s="205">
        <v>2520</v>
      </c>
      <c r="F10" s="205">
        <v>2160</v>
      </c>
      <c r="G10" s="205">
        <v>2280</v>
      </c>
      <c r="H10" s="206">
        <v>1960</v>
      </c>
      <c r="I10" s="204">
        <v>4520</v>
      </c>
      <c r="J10" s="205">
        <v>3000</v>
      </c>
      <c r="K10" s="205">
        <v>2560</v>
      </c>
      <c r="L10" s="205">
        <v>2720</v>
      </c>
      <c r="M10" s="206">
        <v>2320</v>
      </c>
      <c r="N10" s="204">
        <v>4400</v>
      </c>
      <c r="O10" s="205">
        <v>2920</v>
      </c>
      <c r="P10" s="205">
        <v>2520</v>
      </c>
      <c r="Q10" s="205">
        <v>2640</v>
      </c>
      <c r="R10" s="206">
        <v>2280</v>
      </c>
      <c r="S10" s="204">
        <v>4880</v>
      </c>
      <c r="T10" s="205">
        <v>3240</v>
      </c>
      <c r="U10" s="205">
        <v>2760</v>
      </c>
      <c r="V10" s="205">
        <v>2920</v>
      </c>
      <c r="W10" s="206">
        <v>2520</v>
      </c>
      <c r="X10" s="204">
        <v>4160</v>
      </c>
      <c r="Y10" s="205">
        <v>2760</v>
      </c>
      <c r="Z10" s="205">
        <v>2360</v>
      </c>
      <c r="AA10" s="205">
        <v>2520</v>
      </c>
      <c r="AB10" s="206">
        <v>2160</v>
      </c>
      <c r="AC10" s="204">
        <v>4520</v>
      </c>
      <c r="AD10" s="205">
        <v>3000</v>
      </c>
      <c r="AE10" s="205">
        <v>2560</v>
      </c>
      <c r="AF10" s="205">
        <v>2720</v>
      </c>
      <c r="AG10" s="206">
        <v>2320</v>
      </c>
      <c r="AH10" s="204">
        <v>4160</v>
      </c>
      <c r="AI10" s="205">
        <v>2760</v>
      </c>
      <c r="AJ10" s="205">
        <v>2360</v>
      </c>
      <c r="AK10" s="205">
        <v>2520</v>
      </c>
      <c r="AL10" s="206">
        <v>2160</v>
      </c>
    </row>
    <row r="11" spans="1:38" ht="26.25" customHeight="1">
      <c r="A11" s="43" t="s">
        <v>172</v>
      </c>
      <c r="B11" s="41" t="s">
        <v>173</v>
      </c>
      <c r="C11" s="42" t="s">
        <v>282</v>
      </c>
      <c r="D11" s="204">
        <v>3800</v>
      </c>
      <c r="E11" s="205">
        <v>2520</v>
      </c>
      <c r="F11" s="205">
        <v>2160</v>
      </c>
      <c r="G11" s="205">
        <v>2280</v>
      </c>
      <c r="H11" s="206">
        <v>1960</v>
      </c>
      <c r="I11" s="204">
        <v>4520</v>
      </c>
      <c r="J11" s="205">
        <v>3000</v>
      </c>
      <c r="K11" s="205">
        <v>2560</v>
      </c>
      <c r="L11" s="205">
        <v>2720</v>
      </c>
      <c r="M11" s="206">
        <v>2320</v>
      </c>
      <c r="N11" s="204">
        <v>4400</v>
      </c>
      <c r="O11" s="205">
        <v>2920</v>
      </c>
      <c r="P11" s="205">
        <v>2520</v>
      </c>
      <c r="Q11" s="205">
        <v>2640</v>
      </c>
      <c r="R11" s="206">
        <v>2280</v>
      </c>
      <c r="S11" s="204">
        <v>4880</v>
      </c>
      <c r="T11" s="205">
        <v>3240</v>
      </c>
      <c r="U11" s="205">
        <v>2760</v>
      </c>
      <c r="V11" s="205">
        <v>2920</v>
      </c>
      <c r="W11" s="206">
        <v>2520</v>
      </c>
      <c r="X11" s="204">
        <v>4160</v>
      </c>
      <c r="Y11" s="205">
        <v>2760</v>
      </c>
      <c r="Z11" s="205">
        <v>2360</v>
      </c>
      <c r="AA11" s="205">
        <v>2520</v>
      </c>
      <c r="AB11" s="206">
        <v>2160</v>
      </c>
      <c r="AC11" s="204">
        <v>4520</v>
      </c>
      <c r="AD11" s="205">
        <v>3000</v>
      </c>
      <c r="AE11" s="205">
        <v>2560</v>
      </c>
      <c r="AF11" s="205">
        <v>2720</v>
      </c>
      <c r="AG11" s="206">
        <v>2320</v>
      </c>
      <c r="AH11" s="204">
        <v>4160</v>
      </c>
      <c r="AI11" s="205">
        <v>2760</v>
      </c>
      <c r="AJ11" s="205">
        <v>2360</v>
      </c>
      <c r="AK11" s="205">
        <v>2520</v>
      </c>
      <c r="AL11" s="206">
        <v>2160</v>
      </c>
    </row>
    <row r="12" spans="1:38" ht="23.25" customHeight="1">
      <c r="A12" s="43" t="s">
        <v>14</v>
      </c>
      <c r="B12" s="41" t="s">
        <v>173</v>
      </c>
      <c r="C12" s="42" t="s">
        <v>283</v>
      </c>
      <c r="D12" s="80">
        <v>3160</v>
      </c>
      <c r="E12" s="81">
        <v>3160</v>
      </c>
      <c r="F12" s="81">
        <v>2720</v>
      </c>
      <c r="G12" s="81">
        <v>0</v>
      </c>
      <c r="H12" s="82">
        <v>2480</v>
      </c>
      <c r="I12" s="80">
        <v>3640</v>
      </c>
      <c r="J12" s="81">
        <v>3640</v>
      </c>
      <c r="K12" s="81">
        <v>3120</v>
      </c>
      <c r="L12" s="81">
        <v>0</v>
      </c>
      <c r="M12" s="82">
        <v>2800</v>
      </c>
      <c r="N12" s="80">
        <v>3560</v>
      </c>
      <c r="O12" s="81">
        <v>3560</v>
      </c>
      <c r="P12" s="81">
        <v>3040</v>
      </c>
      <c r="Q12" s="81">
        <v>0</v>
      </c>
      <c r="R12" s="82">
        <v>2760</v>
      </c>
      <c r="S12" s="80">
        <v>3880</v>
      </c>
      <c r="T12" s="81">
        <v>3880</v>
      </c>
      <c r="U12" s="81">
        <v>3320</v>
      </c>
      <c r="V12" s="81">
        <v>0</v>
      </c>
      <c r="W12" s="82">
        <v>3000</v>
      </c>
      <c r="X12" s="80">
        <v>3400</v>
      </c>
      <c r="Y12" s="81">
        <v>3400</v>
      </c>
      <c r="Z12" s="81">
        <v>2920</v>
      </c>
      <c r="AA12" s="81">
        <v>0</v>
      </c>
      <c r="AB12" s="82">
        <v>2640</v>
      </c>
      <c r="AC12" s="80">
        <v>3640</v>
      </c>
      <c r="AD12" s="81">
        <v>3640</v>
      </c>
      <c r="AE12" s="81">
        <v>3120</v>
      </c>
      <c r="AF12" s="81">
        <v>0</v>
      </c>
      <c r="AG12" s="82">
        <v>2800</v>
      </c>
      <c r="AH12" s="80">
        <v>3400</v>
      </c>
      <c r="AI12" s="81">
        <v>3400</v>
      </c>
      <c r="AJ12" s="81">
        <v>2920</v>
      </c>
      <c r="AK12" s="81">
        <v>0</v>
      </c>
      <c r="AL12" s="82">
        <v>2640</v>
      </c>
    </row>
    <row r="13" spans="1:38" ht="25.5" customHeight="1">
      <c r="A13" s="43" t="s">
        <v>15</v>
      </c>
      <c r="B13" s="41" t="s">
        <v>174</v>
      </c>
      <c r="C13" s="42" t="s">
        <v>284</v>
      </c>
      <c r="D13" s="80">
        <v>4160</v>
      </c>
      <c r="E13" s="81">
        <v>2760</v>
      </c>
      <c r="F13" s="81">
        <v>2360</v>
      </c>
      <c r="G13" s="81">
        <v>2520</v>
      </c>
      <c r="H13" s="82">
        <v>2160</v>
      </c>
      <c r="I13" s="80">
        <v>4880</v>
      </c>
      <c r="J13" s="81">
        <v>3240</v>
      </c>
      <c r="K13" s="81">
        <v>2760</v>
      </c>
      <c r="L13" s="81">
        <v>2920</v>
      </c>
      <c r="M13" s="82">
        <v>2520</v>
      </c>
      <c r="N13" s="80">
        <v>4760</v>
      </c>
      <c r="O13" s="81">
        <v>3160</v>
      </c>
      <c r="P13" s="81">
        <v>2720</v>
      </c>
      <c r="Q13" s="81">
        <v>2880</v>
      </c>
      <c r="R13" s="82">
        <v>2480</v>
      </c>
      <c r="S13" s="80">
        <v>5240</v>
      </c>
      <c r="T13" s="81">
        <v>3480</v>
      </c>
      <c r="U13" s="81">
        <v>2960</v>
      </c>
      <c r="V13" s="81">
        <v>3160</v>
      </c>
      <c r="W13" s="82">
        <v>2720</v>
      </c>
      <c r="X13" s="80">
        <v>4520</v>
      </c>
      <c r="Y13" s="81">
        <v>3000</v>
      </c>
      <c r="Z13" s="81">
        <v>2560</v>
      </c>
      <c r="AA13" s="81">
        <v>2720</v>
      </c>
      <c r="AB13" s="82">
        <v>2320</v>
      </c>
      <c r="AC13" s="80">
        <v>4880</v>
      </c>
      <c r="AD13" s="81">
        <v>3240</v>
      </c>
      <c r="AE13" s="81">
        <v>2760</v>
      </c>
      <c r="AF13" s="81">
        <v>2920</v>
      </c>
      <c r="AG13" s="82">
        <v>2520</v>
      </c>
      <c r="AH13" s="80">
        <v>4520</v>
      </c>
      <c r="AI13" s="81">
        <v>3000</v>
      </c>
      <c r="AJ13" s="81">
        <v>2560</v>
      </c>
      <c r="AK13" s="81">
        <v>2720</v>
      </c>
      <c r="AL13" s="82">
        <v>2320</v>
      </c>
    </row>
    <row r="14" spans="1:38" ht="29.25" customHeight="1">
      <c r="A14" s="43" t="s">
        <v>16</v>
      </c>
      <c r="B14" s="41" t="s">
        <v>174</v>
      </c>
      <c r="C14" s="42" t="s">
        <v>285</v>
      </c>
      <c r="D14" s="80">
        <v>4040</v>
      </c>
      <c r="E14" s="81">
        <v>2680</v>
      </c>
      <c r="F14" s="81">
        <v>2280</v>
      </c>
      <c r="G14" s="81">
        <v>2440</v>
      </c>
      <c r="H14" s="82">
        <v>2080</v>
      </c>
      <c r="I14" s="80">
        <v>4760</v>
      </c>
      <c r="J14" s="81">
        <v>3160</v>
      </c>
      <c r="K14" s="81">
        <v>2720</v>
      </c>
      <c r="L14" s="81">
        <v>2880</v>
      </c>
      <c r="M14" s="82">
        <v>2480</v>
      </c>
      <c r="N14" s="80">
        <v>4640</v>
      </c>
      <c r="O14" s="81">
        <v>3080</v>
      </c>
      <c r="P14" s="81">
        <v>2640</v>
      </c>
      <c r="Q14" s="81">
        <v>2800</v>
      </c>
      <c r="R14" s="82">
        <v>2400</v>
      </c>
      <c r="S14" s="80">
        <v>5120</v>
      </c>
      <c r="T14" s="81">
        <v>3400</v>
      </c>
      <c r="U14" s="81">
        <v>2920</v>
      </c>
      <c r="V14" s="81">
        <v>3080</v>
      </c>
      <c r="W14" s="82">
        <v>2640</v>
      </c>
      <c r="X14" s="80">
        <v>4400</v>
      </c>
      <c r="Y14" s="81">
        <v>2920</v>
      </c>
      <c r="Z14" s="81">
        <v>2520</v>
      </c>
      <c r="AA14" s="81">
        <v>2640</v>
      </c>
      <c r="AB14" s="82">
        <v>2280</v>
      </c>
      <c r="AC14" s="80">
        <v>4760</v>
      </c>
      <c r="AD14" s="81">
        <v>3160</v>
      </c>
      <c r="AE14" s="81">
        <v>2720</v>
      </c>
      <c r="AF14" s="81">
        <v>2880</v>
      </c>
      <c r="AG14" s="82">
        <v>2480</v>
      </c>
      <c r="AH14" s="80">
        <v>4400</v>
      </c>
      <c r="AI14" s="81">
        <v>2920</v>
      </c>
      <c r="AJ14" s="81">
        <v>2520</v>
      </c>
      <c r="AK14" s="81">
        <v>2640</v>
      </c>
      <c r="AL14" s="82">
        <v>2280</v>
      </c>
    </row>
    <row r="15" spans="1:38" ht="25.5" customHeight="1">
      <c r="A15" s="43" t="s">
        <v>177</v>
      </c>
      <c r="B15" s="41" t="s">
        <v>174</v>
      </c>
      <c r="C15" s="42" t="s">
        <v>286</v>
      </c>
      <c r="D15" s="80">
        <v>5360</v>
      </c>
      <c r="E15" s="81">
        <v>3560</v>
      </c>
      <c r="F15" s="81">
        <v>3040</v>
      </c>
      <c r="G15" s="81">
        <v>3240</v>
      </c>
      <c r="H15" s="82">
        <v>2760</v>
      </c>
      <c r="I15" s="80">
        <v>6080</v>
      </c>
      <c r="J15" s="81">
        <v>4040</v>
      </c>
      <c r="K15" s="81">
        <v>3440</v>
      </c>
      <c r="L15" s="81">
        <v>3640</v>
      </c>
      <c r="M15" s="82">
        <v>3120</v>
      </c>
      <c r="N15" s="80">
        <v>5960</v>
      </c>
      <c r="O15" s="81">
        <v>3960</v>
      </c>
      <c r="P15" s="81">
        <v>3400</v>
      </c>
      <c r="Q15" s="81">
        <v>3600</v>
      </c>
      <c r="R15" s="82">
        <v>3080</v>
      </c>
      <c r="S15" s="80">
        <v>6440</v>
      </c>
      <c r="T15" s="81">
        <v>4280</v>
      </c>
      <c r="U15" s="81">
        <v>3640</v>
      </c>
      <c r="V15" s="81">
        <v>3880</v>
      </c>
      <c r="W15" s="82">
        <v>3320</v>
      </c>
      <c r="X15" s="80">
        <v>5720</v>
      </c>
      <c r="Y15" s="81">
        <v>3800</v>
      </c>
      <c r="Z15" s="81">
        <v>3240</v>
      </c>
      <c r="AA15" s="81">
        <v>3440</v>
      </c>
      <c r="AB15" s="82">
        <v>2960</v>
      </c>
      <c r="AC15" s="80">
        <v>6080</v>
      </c>
      <c r="AD15" s="81">
        <v>4040</v>
      </c>
      <c r="AE15" s="81">
        <v>3440</v>
      </c>
      <c r="AF15" s="81">
        <v>3640</v>
      </c>
      <c r="AG15" s="82">
        <v>3120</v>
      </c>
      <c r="AH15" s="80">
        <v>5720</v>
      </c>
      <c r="AI15" s="81">
        <v>3800</v>
      </c>
      <c r="AJ15" s="81">
        <v>3240</v>
      </c>
      <c r="AK15" s="81">
        <v>3440</v>
      </c>
      <c r="AL15" s="82">
        <v>2960</v>
      </c>
    </row>
    <row r="16" spans="1:38" ht="29.25" customHeight="1">
      <c r="A16" s="43" t="s">
        <v>12</v>
      </c>
      <c r="B16" s="41" t="s">
        <v>174</v>
      </c>
      <c r="C16" s="42" t="s">
        <v>287</v>
      </c>
      <c r="D16" s="80">
        <v>5120</v>
      </c>
      <c r="E16" s="81">
        <v>3400</v>
      </c>
      <c r="F16" s="81">
        <v>2920</v>
      </c>
      <c r="G16" s="81">
        <v>3080</v>
      </c>
      <c r="H16" s="82">
        <v>2640</v>
      </c>
      <c r="I16" s="80">
        <v>5840</v>
      </c>
      <c r="J16" s="81">
        <v>3880</v>
      </c>
      <c r="K16" s="81">
        <v>3320</v>
      </c>
      <c r="L16" s="81">
        <v>3520</v>
      </c>
      <c r="M16" s="82">
        <v>3000</v>
      </c>
      <c r="N16" s="80">
        <v>5720</v>
      </c>
      <c r="O16" s="81">
        <v>3800</v>
      </c>
      <c r="P16" s="81">
        <v>3240</v>
      </c>
      <c r="Q16" s="81">
        <v>3440</v>
      </c>
      <c r="R16" s="82">
        <v>2960</v>
      </c>
      <c r="S16" s="80">
        <v>6200</v>
      </c>
      <c r="T16" s="81">
        <v>4120</v>
      </c>
      <c r="U16" s="81">
        <v>3520</v>
      </c>
      <c r="V16" s="81">
        <v>3720</v>
      </c>
      <c r="W16" s="82">
        <v>3200</v>
      </c>
      <c r="X16" s="80">
        <v>5480</v>
      </c>
      <c r="Y16" s="81">
        <v>3640</v>
      </c>
      <c r="Z16" s="81">
        <v>3120</v>
      </c>
      <c r="AA16" s="81">
        <v>3280</v>
      </c>
      <c r="AB16" s="82">
        <v>2800</v>
      </c>
      <c r="AC16" s="80">
        <v>5840</v>
      </c>
      <c r="AD16" s="81">
        <v>3880</v>
      </c>
      <c r="AE16" s="81">
        <v>3320</v>
      </c>
      <c r="AF16" s="81">
        <v>3520</v>
      </c>
      <c r="AG16" s="82">
        <v>3000</v>
      </c>
      <c r="AH16" s="80">
        <v>5480</v>
      </c>
      <c r="AI16" s="81">
        <v>3640</v>
      </c>
      <c r="AJ16" s="81">
        <v>3120</v>
      </c>
      <c r="AK16" s="81">
        <v>3280</v>
      </c>
      <c r="AL16" s="82">
        <v>2800</v>
      </c>
    </row>
    <row r="17" spans="1:38" ht="24.75" customHeight="1">
      <c r="A17" s="43" t="s">
        <v>17</v>
      </c>
      <c r="B17" s="41" t="s">
        <v>174</v>
      </c>
      <c r="C17" s="42" t="s">
        <v>288</v>
      </c>
      <c r="D17" s="80">
        <v>5520</v>
      </c>
      <c r="E17" s="81">
        <v>3680</v>
      </c>
      <c r="F17" s="81">
        <v>3160</v>
      </c>
      <c r="G17" s="81">
        <v>3320</v>
      </c>
      <c r="H17" s="82">
        <v>2840</v>
      </c>
      <c r="I17" s="80">
        <v>6240</v>
      </c>
      <c r="J17" s="81">
        <v>4160</v>
      </c>
      <c r="K17" s="81">
        <v>3560</v>
      </c>
      <c r="L17" s="81">
        <v>3760</v>
      </c>
      <c r="M17" s="82">
        <v>3200</v>
      </c>
      <c r="N17" s="80">
        <v>6120</v>
      </c>
      <c r="O17" s="81">
        <v>4080</v>
      </c>
      <c r="P17" s="81">
        <v>3480</v>
      </c>
      <c r="Q17" s="81">
        <v>3680</v>
      </c>
      <c r="R17" s="82">
        <v>3160</v>
      </c>
      <c r="S17" s="80">
        <v>6600</v>
      </c>
      <c r="T17" s="81">
        <v>4400</v>
      </c>
      <c r="U17" s="81">
        <v>3760</v>
      </c>
      <c r="V17" s="81">
        <v>3960</v>
      </c>
      <c r="W17" s="82">
        <v>3400</v>
      </c>
      <c r="X17" s="80">
        <v>5880</v>
      </c>
      <c r="Y17" s="81">
        <v>3920</v>
      </c>
      <c r="Z17" s="81">
        <v>3360</v>
      </c>
      <c r="AA17" s="81">
        <v>3560</v>
      </c>
      <c r="AB17" s="82">
        <v>3040</v>
      </c>
      <c r="AC17" s="80">
        <v>6240</v>
      </c>
      <c r="AD17" s="81">
        <v>4160</v>
      </c>
      <c r="AE17" s="81">
        <v>3560</v>
      </c>
      <c r="AF17" s="81">
        <v>3760</v>
      </c>
      <c r="AG17" s="82">
        <v>3200</v>
      </c>
      <c r="AH17" s="80">
        <v>5880</v>
      </c>
      <c r="AI17" s="81">
        <v>3920</v>
      </c>
      <c r="AJ17" s="81">
        <v>3360</v>
      </c>
      <c r="AK17" s="81">
        <v>3560</v>
      </c>
      <c r="AL17" s="82">
        <v>3040</v>
      </c>
    </row>
    <row r="18" spans="1:38" ht="26.25" customHeight="1">
      <c r="A18" s="43" t="s">
        <v>18</v>
      </c>
      <c r="B18" s="41" t="s">
        <v>174</v>
      </c>
      <c r="C18" s="42" t="s">
        <v>289</v>
      </c>
      <c r="D18" s="80">
        <v>3160</v>
      </c>
      <c r="E18" s="81">
        <v>3160</v>
      </c>
      <c r="F18" s="81">
        <v>2720</v>
      </c>
      <c r="G18" s="81">
        <v>0</v>
      </c>
      <c r="H18" s="82">
        <v>2480</v>
      </c>
      <c r="I18" s="80">
        <v>3640</v>
      </c>
      <c r="J18" s="81">
        <v>3640</v>
      </c>
      <c r="K18" s="81">
        <v>3120</v>
      </c>
      <c r="L18" s="81">
        <v>0</v>
      </c>
      <c r="M18" s="82">
        <v>2800</v>
      </c>
      <c r="N18" s="80">
        <v>3560</v>
      </c>
      <c r="O18" s="81">
        <v>3560</v>
      </c>
      <c r="P18" s="81">
        <v>3040</v>
      </c>
      <c r="Q18" s="81">
        <v>0</v>
      </c>
      <c r="R18" s="82">
        <v>2760</v>
      </c>
      <c r="S18" s="80">
        <v>3880</v>
      </c>
      <c r="T18" s="81">
        <v>3880</v>
      </c>
      <c r="U18" s="81">
        <v>3320</v>
      </c>
      <c r="V18" s="81">
        <v>0</v>
      </c>
      <c r="W18" s="82">
        <v>3000</v>
      </c>
      <c r="X18" s="80">
        <v>3400</v>
      </c>
      <c r="Y18" s="81">
        <v>3400</v>
      </c>
      <c r="Z18" s="81">
        <v>2920</v>
      </c>
      <c r="AA18" s="81">
        <v>0</v>
      </c>
      <c r="AB18" s="82">
        <v>2640</v>
      </c>
      <c r="AC18" s="80">
        <v>3640</v>
      </c>
      <c r="AD18" s="81">
        <v>3640</v>
      </c>
      <c r="AE18" s="81">
        <v>3120</v>
      </c>
      <c r="AF18" s="81">
        <v>0</v>
      </c>
      <c r="AG18" s="82">
        <v>2800</v>
      </c>
      <c r="AH18" s="80">
        <v>3400</v>
      </c>
      <c r="AI18" s="81">
        <v>3400</v>
      </c>
      <c r="AJ18" s="81">
        <v>2920</v>
      </c>
      <c r="AK18" s="81">
        <v>0</v>
      </c>
      <c r="AL18" s="82">
        <v>2640</v>
      </c>
    </row>
    <row r="19" spans="1:38" ht="42" customHeight="1">
      <c r="A19" s="43" t="s">
        <v>175</v>
      </c>
      <c r="B19" s="44" t="s">
        <v>174</v>
      </c>
      <c r="C19" s="45" t="s">
        <v>290</v>
      </c>
      <c r="D19" s="80">
        <v>3200</v>
      </c>
      <c r="E19" s="81">
        <v>3200</v>
      </c>
      <c r="F19" s="81">
        <v>2720</v>
      </c>
      <c r="G19" s="81">
        <v>0</v>
      </c>
      <c r="H19" s="82">
        <v>2480</v>
      </c>
      <c r="I19" s="80">
        <v>3680</v>
      </c>
      <c r="J19" s="81">
        <v>3680</v>
      </c>
      <c r="K19" s="81">
        <v>3160</v>
      </c>
      <c r="L19" s="81">
        <v>0</v>
      </c>
      <c r="M19" s="82">
        <v>2840</v>
      </c>
      <c r="N19" s="80">
        <v>3600</v>
      </c>
      <c r="O19" s="81">
        <v>3600</v>
      </c>
      <c r="P19" s="81">
        <v>3080</v>
      </c>
      <c r="Q19" s="81">
        <v>0</v>
      </c>
      <c r="R19" s="82">
        <v>2760</v>
      </c>
      <c r="S19" s="80">
        <v>3920</v>
      </c>
      <c r="T19" s="81">
        <v>3920</v>
      </c>
      <c r="U19" s="81">
        <v>3360</v>
      </c>
      <c r="V19" s="81">
        <v>0</v>
      </c>
      <c r="W19" s="82">
        <v>3040</v>
      </c>
      <c r="X19" s="80">
        <v>3440</v>
      </c>
      <c r="Y19" s="81">
        <v>3440</v>
      </c>
      <c r="Z19" s="81">
        <v>2960</v>
      </c>
      <c r="AA19" s="81">
        <v>0</v>
      </c>
      <c r="AB19" s="82">
        <v>2680</v>
      </c>
      <c r="AC19" s="80">
        <v>3680</v>
      </c>
      <c r="AD19" s="81">
        <v>3680</v>
      </c>
      <c r="AE19" s="81">
        <v>3160</v>
      </c>
      <c r="AF19" s="81">
        <v>0</v>
      </c>
      <c r="AG19" s="82">
        <v>2840</v>
      </c>
      <c r="AH19" s="80">
        <v>3440</v>
      </c>
      <c r="AI19" s="81">
        <v>3440</v>
      </c>
      <c r="AJ19" s="81">
        <v>2960</v>
      </c>
      <c r="AK19" s="81">
        <v>0</v>
      </c>
      <c r="AL19" s="82">
        <v>2680</v>
      </c>
    </row>
    <row r="20" spans="1:38" ht="31.5" customHeight="1">
      <c r="A20" s="43" t="s">
        <v>19</v>
      </c>
      <c r="B20" s="44" t="s">
        <v>174</v>
      </c>
      <c r="C20" s="45" t="s">
        <v>291</v>
      </c>
      <c r="D20" s="80">
        <v>3160</v>
      </c>
      <c r="E20" s="81">
        <v>3160</v>
      </c>
      <c r="F20" s="81">
        <v>2720</v>
      </c>
      <c r="G20" s="81">
        <v>0</v>
      </c>
      <c r="H20" s="82">
        <v>2480</v>
      </c>
      <c r="I20" s="80">
        <v>3640</v>
      </c>
      <c r="J20" s="81">
        <v>3640</v>
      </c>
      <c r="K20" s="81">
        <v>3120</v>
      </c>
      <c r="L20" s="81">
        <v>0</v>
      </c>
      <c r="M20" s="82">
        <v>2800</v>
      </c>
      <c r="N20" s="80">
        <v>3560</v>
      </c>
      <c r="O20" s="81">
        <v>3560</v>
      </c>
      <c r="P20" s="81">
        <v>3040</v>
      </c>
      <c r="Q20" s="81">
        <v>0</v>
      </c>
      <c r="R20" s="82">
        <v>2760</v>
      </c>
      <c r="S20" s="80">
        <v>3880</v>
      </c>
      <c r="T20" s="81">
        <v>3880</v>
      </c>
      <c r="U20" s="81">
        <v>3320</v>
      </c>
      <c r="V20" s="81">
        <v>0</v>
      </c>
      <c r="W20" s="82">
        <v>3000</v>
      </c>
      <c r="X20" s="80">
        <v>3400</v>
      </c>
      <c r="Y20" s="81">
        <v>3400</v>
      </c>
      <c r="Z20" s="81">
        <v>2920</v>
      </c>
      <c r="AA20" s="81">
        <v>0</v>
      </c>
      <c r="AB20" s="82">
        <v>2640</v>
      </c>
      <c r="AC20" s="80">
        <v>3640</v>
      </c>
      <c r="AD20" s="81">
        <v>3640</v>
      </c>
      <c r="AE20" s="81">
        <v>3120</v>
      </c>
      <c r="AF20" s="81">
        <v>0</v>
      </c>
      <c r="AG20" s="82">
        <v>2800</v>
      </c>
      <c r="AH20" s="80">
        <v>3400</v>
      </c>
      <c r="AI20" s="81">
        <v>3400</v>
      </c>
      <c r="AJ20" s="81">
        <v>2920</v>
      </c>
      <c r="AK20" s="81">
        <v>0</v>
      </c>
      <c r="AL20" s="82">
        <v>2640</v>
      </c>
    </row>
    <row r="21" spans="1:38" ht="39" customHeight="1">
      <c r="A21" s="43" t="s">
        <v>176</v>
      </c>
      <c r="B21" s="44" t="s">
        <v>174</v>
      </c>
      <c r="C21" s="45" t="s">
        <v>292</v>
      </c>
      <c r="D21" s="80">
        <v>3200</v>
      </c>
      <c r="E21" s="81">
        <v>3200</v>
      </c>
      <c r="F21" s="81">
        <v>2720</v>
      </c>
      <c r="G21" s="81">
        <v>0</v>
      </c>
      <c r="H21" s="82">
        <v>2480</v>
      </c>
      <c r="I21" s="80">
        <v>3680</v>
      </c>
      <c r="J21" s="81">
        <v>3680</v>
      </c>
      <c r="K21" s="81">
        <v>3160</v>
      </c>
      <c r="L21" s="81">
        <v>0</v>
      </c>
      <c r="M21" s="82">
        <v>2840</v>
      </c>
      <c r="N21" s="80">
        <v>3600</v>
      </c>
      <c r="O21" s="81">
        <v>3600</v>
      </c>
      <c r="P21" s="81">
        <v>3080</v>
      </c>
      <c r="Q21" s="81">
        <v>0</v>
      </c>
      <c r="R21" s="82">
        <v>2760</v>
      </c>
      <c r="S21" s="80">
        <v>3920</v>
      </c>
      <c r="T21" s="81">
        <v>3920</v>
      </c>
      <c r="U21" s="81">
        <v>3360</v>
      </c>
      <c r="V21" s="81">
        <v>0</v>
      </c>
      <c r="W21" s="82">
        <v>3040</v>
      </c>
      <c r="X21" s="80">
        <v>3440</v>
      </c>
      <c r="Y21" s="81">
        <v>3440</v>
      </c>
      <c r="Z21" s="81">
        <v>2960</v>
      </c>
      <c r="AA21" s="81">
        <v>0</v>
      </c>
      <c r="AB21" s="82">
        <v>2680</v>
      </c>
      <c r="AC21" s="80">
        <v>3680</v>
      </c>
      <c r="AD21" s="81">
        <v>3680</v>
      </c>
      <c r="AE21" s="81">
        <v>3160</v>
      </c>
      <c r="AF21" s="81">
        <v>0</v>
      </c>
      <c r="AG21" s="82">
        <v>2840</v>
      </c>
      <c r="AH21" s="80">
        <v>3440</v>
      </c>
      <c r="AI21" s="81">
        <v>3440</v>
      </c>
      <c r="AJ21" s="81">
        <v>2960</v>
      </c>
      <c r="AK21" s="81">
        <v>0</v>
      </c>
      <c r="AL21" s="82">
        <v>2680</v>
      </c>
    </row>
    <row r="22" spans="1:38" ht="29.25" customHeight="1">
      <c r="A22" s="43" t="s">
        <v>20</v>
      </c>
      <c r="B22" s="41" t="s">
        <v>174</v>
      </c>
      <c r="C22" s="42" t="s">
        <v>293</v>
      </c>
      <c r="D22" s="80">
        <v>3560</v>
      </c>
      <c r="E22" s="81">
        <v>3560</v>
      </c>
      <c r="F22" s="81">
        <v>3040</v>
      </c>
      <c r="G22" s="81">
        <v>0</v>
      </c>
      <c r="H22" s="82">
        <v>2760</v>
      </c>
      <c r="I22" s="80">
        <v>4040</v>
      </c>
      <c r="J22" s="81">
        <v>4040</v>
      </c>
      <c r="K22" s="81">
        <v>3440</v>
      </c>
      <c r="L22" s="81">
        <v>0</v>
      </c>
      <c r="M22" s="82">
        <v>3120</v>
      </c>
      <c r="N22" s="80">
        <v>3960</v>
      </c>
      <c r="O22" s="81">
        <v>3960</v>
      </c>
      <c r="P22" s="81">
        <v>3400</v>
      </c>
      <c r="Q22" s="81">
        <v>3600</v>
      </c>
      <c r="R22" s="82">
        <v>3080</v>
      </c>
      <c r="S22" s="80">
        <v>4280</v>
      </c>
      <c r="T22" s="81">
        <v>4280</v>
      </c>
      <c r="U22" s="81">
        <v>3640</v>
      </c>
      <c r="V22" s="81">
        <v>0</v>
      </c>
      <c r="W22" s="82">
        <v>3320</v>
      </c>
      <c r="X22" s="80">
        <v>3800</v>
      </c>
      <c r="Y22" s="81">
        <v>3800</v>
      </c>
      <c r="Z22" s="81">
        <v>3240</v>
      </c>
      <c r="AA22" s="81">
        <v>0</v>
      </c>
      <c r="AB22" s="82">
        <v>2920</v>
      </c>
      <c r="AC22" s="80">
        <v>4040</v>
      </c>
      <c r="AD22" s="81">
        <v>4040</v>
      </c>
      <c r="AE22" s="81">
        <v>3440</v>
      </c>
      <c r="AF22" s="81">
        <v>0</v>
      </c>
      <c r="AG22" s="82">
        <v>3120</v>
      </c>
      <c r="AH22" s="80">
        <v>3800</v>
      </c>
      <c r="AI22" s="81">
        <v>3800</v>
      </c>
      <c r="AJ22" s="81">
        <v>3240</v>
      </c>
      <c r="AK22" s="81">
        <v>0</v>
      </c>
      <c r="AL22" s="82">
        <v>2920</v>
      </c>
    </row>
    <row r="23" spans="1:38" ht="24" customHeight="1" thickBot="1">
      <c r="A23" s="72" t="s">
        <v>21</v>
      </c>
      <c r="B23" s="46" t="s">
        <v>6</v>
      </c>
      <c r="C23" s="47" t="s">
        <v>294</v>
      </c>
      <c r="D23" s="85">
        <v>6600</v>
      </c>
      <c r="E23" s="86">
        <v>4400</v>
      </c>
      <c r="F23" s="86">
        <v>3760</v>
      </c>
      <c r="G23" s="86">
        <v>3960</v>
      </c>
      <c r="H23" s="87">
        <v>3280</v>
      </c>
      <c r="I23" s="85">
        <v>7080</v>
      </c>
      <c r="J23" s="86">
        <v>4720</v>
      </c>
      <c r="K23" s="86">
        <v>4040</v>
      </c>
      <c r="L23" s="86">
        <v>4280</v>
      </c>
      <c r="M23" s="87">
        <v>3640</v>
      </c>
      <c r="N23" s="85">
        <v>6960</v>
      </c>
      <c r="O23" s="86">
        <v>4640</v>
      </c>
      <c r="P23" s="86">
        <v>3960</v>
      </c>
      <c r="Q23" s="86">
        <v>4200</v>
      </c>
      <c r="R23" s="87">
        <v>3600</v>
      </c>
      <c r="S23" s="85">
        <v>7440</v>
      </c>
      <c r="T23" s="86">
        <v>4960</v>
      </c>
      <c r="U23" s="86">
        <v>4240</v>
      </c>
      <c r="V23" s="86">
        <v>4480</v>
      </c>
      <c r="W23" s="87">
        <v>3840</v>
      </c>
      <c r="X23" s="85">
        <v>6720</v>
      </c>
      <c r="Y23" s="86">
        <v>4480</v>
      </c>
      <c r="Z23" s="86">
        <v>3840</v>
      </c>
      <c r="AA23" s="86">
        <v>4040</v>
      </c>
      <c r="AB23" s="87">
        <v>3440</v>
      </c>
      <c r="AC23" s="85">
        <v>7080</v>
      </c>
      <c r="AD23" s="86">
        <v>4720</v>
      </c>
      <c r="AE23" s="86">
        <v>4040</v>
      </c>
      <c r="AF23" s="86">
        <v>4280</v>
      </c>
      <c r="AG23" s="87">
        <v>3640</v>
      </c>
      <c r="AH23" s="85">
        <v>6720</v>
      </c>
      <c r="AI23" s="86">
        <v>4480</v>
      </c>
      <c r="AJ23" s="86">
        <v>3840</v>
      </c>
      <c r="AK23" s="86">
        <v>4040</v>
      </c>
      <c r="AL23" s="87">
        <v>3440</v>
      </c>
    </row>
    <row r="24" spans="1:18" ht="15">
      <c r="A24" s="245" t="s">
        <v>179</v>
      </c>
      <c r="B24" s="245"/>
      <c r="C24" s="245"/>
      <c r="D24" s="246" t="s">
        <v>178</v>
      </c>
      <c r="E24" s="246"/>
      <c r="F24" s="246"/>
      <c r="G24" s="246"/>
      <c r="H24" s="246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5">
      <c r="A25" s="2"/>
      <c r="B25" s="2"/>
      <c r="C25" s="2"/>
      <c r="D25" s="1"/>
      <c r="E25" s="1"/>
      <c r="F25" s="1"/>
      <c r="G25" s="1"/>
      <c r="H25" s="1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5">
      <c r="A26" s="3" t="s">
        <v>11</v>
      </c>
      <c r="B26" s="3"/>
      <c r="C26" s="3"/>
      <c r="D26" s="1"/>
      <c r="E26" s="1"/>
      <c r="F26" s="1"/>
      <c r="G26" s="1"/>
      <c r="H26" s="1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.75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38" ht="15.75" thickBot="1">
      <c r="A28" s="239" t="s">
        <v>7</v>
      </c>
      <c r="B28" s="240"/>
      <c r="C28" s="241"/>
      <c r="D28" s="242" t="s">
        <v>305</v>
      </c>
      <c r="E28" s="243"/>
      <c r="F28" s="243"/>
      <c r="G28" s="243"/>
      <c r="H28" s="244"/>
      <c r="I28" s="242" t="s">
        <v>306</v>
      </c>
      <c r="J28" s="243"/>
      <c r="K28" s="243"/>
      <c r="L28" s="243"/>
      <c r="M28" s="244"/>
      <c r="N28" s="242" t="s">
        <v>307</v>
      </c>
      <c r="O28" s="243"/>
      <c r="P28" s="243"/>
      <c r="Q28" s="243"/>
      <c r="R28" s="244"/>
      <c r="S28" s="242" t="s">
        <v>308</v>
      </c>
      <c r="T28" s="243"/>
      <c r="U28" s="243"/>
      <c r="V28" s="243"/>
      <c r="W28" s="244"/>
      <c r="X28" s="242" t="s">
        <v>309</v>
      </c>
      <c r="Y28" s="243"/>
      <c r="Z28" s="243"/>
      <c r="AA28" s="243"/>
      <c r="AB28" s="244"/>
      <c r="AC28" s="242" t="s">
        <v>310</v>
      </c>
      <c r="AD28" s="243"/>
      <c r="AE28" s="243"/>
      <c r="AF28" s="243"/>
      <c r="AG28" s="244"/>
      <c r="AH28" s="242" t="s">
        <v>311</v>
      </c>
      <c r="AI28" s="243"/>
      <c r="AJ28" s="243"/>
      <c r="AK28" s="243"/>
      <c r="AL28" s="244"/>
    </row>
    <row r="29" spans="1:38" ht="15.75" thickBot="1">
      <c r="A29" s="247" t="s">
        <v>0</v>
      </c>
      <c r="B29" s="248"/>
      <c r="C29" s="249"/>
      <c r="D29" s="236" t="s">
        <v>298</v>
      </c>
      <c r="E29" s="237"/>
      <c r="F29" s="237"/>
      <c r="G29" s="237"/>
      <c r="H29" s="238"/>
      <c r="I29" s="236" t="s">
        <v>298</v>
      </c>
      <c r="J29" s="237"/>
      <c r="K29" s="237"/>
      <c r="L29" s="237"/>
      <c r="M29" s="238"/>
      <c r="N29" s="236" t="s">
        <v>298</v>
      </c>
      <c r="O29" s="237"/>
      <c r="P29" s="237"/>
      <c r="Q29" s="237"/>
      <c r="R29" s="238"/>
      <c r="S29" s="236" t="s">
        <v>298</v>
      </c>
      <c r="T29" s="237"/>
      <c r="U29" s="237"/>
      <c r="V29" s="237"/>
      <c r="W29" s="238"/>
      <c r="X29" s="236" t="s">
        <v>298</v>
      </c>
      <c r="Y29" s="237"/>
      <c r="Z29" s="237"/>
      <c r="AA29" s="237"/>
      <c r="AB29" s="238"/>
      <c r="AC29" s="236" t="s">
        <v>298</v>
      </c>
      <c r="AD29" s="237"/>
      <c r="AE29" s="237"/>
      <c r="AF29" s="237"/>
      <c r="AG29" s="238"/>
      <c r="AH29" s="236" t="s">
        <v>298</v>
      </c>
      <c r="AI29" s="237"/>
      <c r="AJ29" s="237"/>
      <c r="AK29" s="237"/>
      <c r="AL29" s="238"/>
    </row>
    <row r="30" spans="1:38" ht="90" thickBot="1">
      <c r="A30" s="50" t="s">
        <v>1</v>
      </c>
      <c r="B30" s="51" t="s">
        <v>2</v>
      </c>
      <c r="C30" s="52" t="s">
        <v>3</v>
      </c>
      <c r="D30" s="4" t="s">
        <v>4</v>
      </c>
      <c r="E30" s="5" t="s">
        <v>5</v>
      </c>
      <c r="F30" s="5" t="s">
        <v>8</v>
      </c>
      <c r="G30" s="5" t="s">
        <v>9</v>
      </c>
      <c r="H30" s="6" t="s">
        <v>10</v>
      </c>
      <c r="I30" s="4" t="s">
        <v>4</v>
      </c>
      <c r="J30" s="5" t="s">
        <v>5</v>
      </c>
      <c r="K30" s="5" t="s">
        <v>8</v>
      </c>
      <c r="L30" s="5" t="s">
        <v>9</v>
      </c>
      <c r="M30" s="6" t="s">
        <v>10</v>
      </c>
      <c r="N30" s="4" t="s">
        <v>4</v>
      </c>
      <c r="O30" s="5" t="s">
        <v>5</v>
      </c>
      <c r="P30" s="5" t="s">
        <v>8</v>
      </c>
      <c r="Q30" s="5" t="s">
        <v>9</v>
      </c>
      <c r="R30" s="6" t="s">
        <v>10</v>
      </c>
      <c r="S30" s="4" t="s">
        <v>4</v>
      </c>
      <c r="T30" s="5" t="s">
        <v>5</v>
      </c>
      <c r="U30" s="5" t="s">
        <v>8</v>
      </c>
      <c r="V30" s="5" t="s">
        <v>9</v>
      </c>
      <c r="W30" s="6" t="s">
        <v>10</v>
      </c>
      <c r="X30" s="4" t="s">
        <v>4</v>
      </c>
      <c r="Y30" s="5" t="s">
        <v>5</v>
      </c>
      <c r="Z30" s="5" t="s">
        <v>8</v>
      </c>
      <c r="AA30" s="5" t="s">
        <v>9</v>
      </c>
      <c r="AB30" s="6" t="s">
        <v>10</v>
      </c>
      <c r="AC30" s="4" t="s">
        <v>4</v>
      </c>
      <c r="AD30" s="5" t="s">
        <v>5</v>
      </c>
      <c r="AE30" s="5" t="s">
        <v>8</v>
      </c>
      <c r="AF30" s="5" t="s">
        <v>9</v>
      </c>
      <c r="AG30" s="6" t="s">
        <v>10</v>
      </c>
      <c r="AH30" s="4" t="s">
        <v>4</v>
      </c>
      <c r="AI30" s="5" t="s">
        <v>5</v>
      </c>
      <c r="AJ30" s="5" t="s">
        <v>8</v>
      </c>
      <c r="AK30" s="5" t="s">
        <v>9</v>
      </c>
      <c r="AL30" s="6" t="s">
        <v>10</v>
      </c>
    </row>
    <row r="31" spans="1:38" ht="25.5">
      <c r="A31" s="211" t="s">
        <v>274</v>
      </c>
      <c r="B31" s="227" t="s">
        <v>275</v>
      </c>
      <c r="C31" s="213" t="s">
        <v>278</v>
      </c>
      <c r="D31" s="214">
        <v>2960</v>
      </c>
      <c r="E31" s="215">
        <v>1968</v>
      </c>
      <c r="F31" s="215">
        <v>1680</v>
      </c>
      <c r="G31" s="215">
        <v>1800</v>
      </c>
      <c r="H31" s="216">
        <v>1560</v>
      </c>
      <c r="I31" s="214">
        <v>3680</v>
      </c>
      <c r="J31" s="215">
        <v>2448</v>
      </c>
      <c r="K31" s="215">
        <v>2120</v>
      </c>
      <c r="L31" s="215">
        <v>2240</v>
      </c>
      <c r="M31" s="216">
        <v>1920</v>
      </c>
      <c r="N31" s="214">
        <v>3560</v>
      </c>
      <c r="O31" s="215">
        <v>2368</v>
      </c>
      <c r="P31" s="215">
        <v>2040</v>
      </c>
      <c r="Q31" s="215">
        <v>2160</v>
      </c>
      <c r="R31" s="216">
        <v>1840</v>
      </c>
      <c r="S31" s="214">
        <v>4040</v>
      </c>
      <c r="T31" s="215">
        <v>2688</v>
      </c>
      <c r="U31" s="215">
        <v>2320</v>
      </c>
      <c r="V31" s="215">
        <v>2440</v>
      </c>
      <c r="W31" s="216">
        <v>2080</v>
      </c>
      <c r="X31" s="214">
        <v>3320</v>
      </c>
      <c r="Y31" s="215">
        <v>2208</v>
      </c>
      <c r="Z31" s="215">
        <v>1880</v>
      </c>
      <c r="AA31" s="215">
        <v>2000</v>
      </c>
      <c r="AB31" s="216">
        <v>1720</v>
      </c>
      <c r="AC31" s="214">
        <v>3680</v>
      </c>
      <c r="AD31" s="215">
        <v>2448</v>
      </c>
      <c r="AE31" s="215">
        <v>2120</v>
      </c>
      <c r="AF31" s="215">
        <v>2240</v>
      </c>
      <c r="AG31" s="216">
        <v>1920</v>
      </c>
      <c r="AH31" s="214">
        <v>3320</v>
      </c>
      <c r="AI31" s="215">
        <v>2208</v>
      </c>
      <c r="AJ31" s="215">
        <v>1880</v>
      </c>
      <c r="AK31" s="215">
        <v>2000</v>
      </c>
      <c r="AL31" s="216">
        <v>1720</v>
      </c>
    </row>
    <row r="32" spans="1:38" ht="25.5">
      <c r="A32" s="218" t="s">
        <v>276</v>
      </c>
      <c r="B32" s="219" t="s">
        <v>275</v>
      </c>
      <c r="C32" s="220" t="s">
        <v>279</v>
      </c>
      <c r="D32" s="221">
        <v>2560</v>
      </c>
      <c r="E32" s="222">
        <v>2528</v>
      </c>
      <c r="F32" s="222">
        <v>2160</v>
      </c>
      <c r="G32" s="222">
        <v>0</v>
      </c>
      <c r="H32" s="223">
        <v>1960</v>
      </c>
      <c r="I32" s="221">
        <v>3040</v>
      </c>
      <c r="J32" s="222">
        <v>3008</v>
      </c>
      <c r="K32" s="222">
        <v>2560</v>
      </c>
      <c r="L32" s="222">
        <v>0</v>
      </c>
      <c r="M32" s="223">
        <v>2320</v>
      </c>
      <c r="N32" s="221">
        <v>2960</v>
      </c>
      <c r="O32" s="222">
        <v>2928</v>
      </c>
      <c r="P32" s="222">
        <v>2520</v>
      </c>
      <c r="Q32" s="222">
        <v>0</v>
      </c>
      <c r="R32" s="223">
        <v>2280</v>
      </c>
      <c r="S32" s="221">
        <v>3280</v>
      </c>
      <c r="T32" s="222">
        <v>3248</v>
      </c>
      <c r="U32" s="222">
        <v>2800</v>
      </c>
      <c r="V32" s="222">
        <v>0</v>
      </c>
      <c r="W32" s="223">
        <v>2520</v>
      </c>
      <c r="X32" s="221">
        <v>2800</v>
      </c>
      <c r="Y32" s="222">
        <v>2768</v>
      </c>
      <c r="Z32" s="222">
        <v>2360</v>
      </c>
      <c r="AA32" s="222">
        <v>0</v>
      </c>
      <c r="AB32" s="223">
        <v>2160</v>
      </c>
      <c r="AC32" s="221">
        <v>3040</v>
      </c>
      <c r="AD32" s="222">
        <v>3008</v>
      </c>
      <c r="AE32" s="222">
        <v>2560</v>
      </c>
      <c r="AF32" s="222">
        <v>0</v>
      </c>
      <c r="AG32" s="223">
        <v>2320</v>
      </c>
      <c r="AH32" s="221">
        <v>2800</v>
      </c>
      <c r="AI32" s="222">
        <v>2768</v>
      </c>
      <c r="AJ32" s="222">
        <v>2360</v>
      </c>
      <c r="AK32" s="222">
        <v>0</v>
      </c>
      <c r="AL32" s="223">
        <v>2160</v>
      </c>
    </row>
    <row r="33" spans="1:38" ht="25.5">
      <c r="A33" s="218" t="s">
        <v>277</v>
      </c>
      <c r="B33" s="219" t="s">
        <v>275</v>
      </c>
      <c r="C33" s="220" t="s">
        <v>280</v>
      </c>
      <c r="D33" s="221">
        <v>2960</v>
      </c>
      <c r="E33" s="222">
        <v>1968</v>
      </c>
      <c r="F33" s="222">
        <v>1680</v>
      </c>
      <c r="G33" s="222">
        <v>1800</v>
      </c>
      <c r="H33" s="223">
        <v>1560</v>
      </c>
      <c r="I33" s="221">
        <v>3680</v>
      </c>
      <c r="J33" s="222">
        <v>2448</v>
      </c>
      <c r="K33" s="222">
        <v>2120</v>
      </c>
      <c r="L33" s="222">
        <v>2240</v>
      </c>
      <c r="M33" s="223">
        <v>1920</v>
      </c>
      <c r="N33" s="221">
        <v>3560</v>
      </c>
      <c r="O33" s="222">
        <v>2368</v>
      </c>
      <c r="P33" s="222">
        <v>2040</v>
      </c>
      <c r="Q33" s="222">
        <v>2160</v>
      </c>
      <c r="R33" s="223">
        <v>1840</v>
      </c>
      <c r="S33" s="221">
        <v>4040</v>
      </c>
      <c r="T33" s="222">
        <v>2688</v>
      </c>
      <c r="U33" s="222">
        <v>2320</v>
      </c>
      <c r="V33" s="222">
        <v>2440</v>
      </c>
      <c r="W33" s="223">
        <v>2080</v>
      </c>
      <c r="X33" s="221">
        <v>3320</v>
      </c>
      <c r="Y33" s="222">
        <v>2208</v>
      </c>
      <c r="Z33" s="222">
        <v>1880</v>
      </c>
      <c r="AA33" s="222">
        <v>2000</v>
      </c>
      <c r="AB33" s="223">
        <v>1720</v>
      </c>
      <c r="AC33" s="221">
        <v>3680</v>
      </c>
      <c r="AD33" s="222">
        <v>2448</v>
      </c>
      <c r="AE33" s="222">
        <v>2120</v>
      </c>
      <c r="AF33" s="222">
        <v>2240</v>
      </c>
      <c r="AG33" s="223">
        <v>1920</v>
      </c>
      <c r="AH33" s="221">
        <v>3320</v>
      </c>
      <c r="AI33" s="222">
        <v>2208</v>
      </c>
      <c r="AJ33" s="222">
        <v>1880</v>
      </c>
      <c r="AK33" s="222">
        <v>2000</v>
      </c>
      <c r="AL33" s="223">
        <v>1720</v>
      </c>
    </row>
    <row r="34" spans="1:38" ht="25.5">
      <c r="A34" s="207" t="s">
        <v>13</v>
      </c>
      <c r="B34" s="73" t="s">
        <v>173</v>
      </c>
      <c r="C34" s="74" t="s">
        <v>281</v>
      </c>
      <c r="D34" s="208">
        <v>3280</v>
      </c>
      <c r="E34" s="209">
        <v>2168</v>
      </c>
      <c r="F34" s="209">
        <v>1880</v>
      </c>
      <c r="G34" s="209">
        <v>1960</v>
      </c>
      <c r="H34" s="210">
        <v>1680</v>
      </c>
      <c r="I34" s="208">
        <v>4000</v>
      </c>
      <c r="J34" s="209">
        <v>2648</v>
      </c>
      <c r="K34" s="209">
        <v>2280</v>
      </c>
      <c r="L34" s="209">
        <v>2400</v>
      </c>
      <c r="M34" s="210">
        <v>2040</v>
      </c>
      <c r="N34" s="208">
        <v>3880</v>
      </c>
      <c r="O34" s="209">
        <v>2568</v>
      </c>
      <c r="P34" s="209">
        <v>2200</v>
      </c>
      <c r="Q34" s="209">
        <v>2320</v>
      </c>
      <c r="R34" s="210">
        <v>2000</v>
      </c>
      <c r="S34" s="208">
        <v>4360</v>
      </c>
      <c r="T34" s="209">
        <v>2888</v>
      </c>
      <c r="U34" s="209">
        <v>2480</v>
      </c>
      <c r="V34" s="209">
        <v>2600</v>
      </c>
      <c r="W34" s="210">
        <v>2240</v>
      </c>
      <c r="X34" s="208">
        <v>3640</v>
      </c>
      <c r="Y34" s="209">
        <v>2408</v>
      </c>
      <c r="Z34" s="209">
        <v>2080</v>
      </c>
      <c r="AA34" s="209">
        <v>2200</v>
      </c>
      <c r="AB34" s="210">
        <v>1880</v>
      </c>
      <c r="AC34" s="208">
        <v>4000</v>
      </c>
      <c r="AD34" s="209">
        <v>2648</v>
      </c>
      <c r="AE34" s="209">
        <v>2280</v>
      </c>
      <c r="AF34" s="209">
        <v>2400</v>
      </c>
      <c r="AG34" s="210">
        <v>2040</v>
      </c>
      <c r="AH34" s="208">
        <v>3640</v>
      </c>
      <c r="AI34" s="209">
        <v>2408</v>
      </c>
      <c r="AJ34" s="209">
        <v>2080</v>
      </c>
      <c r="AK34" s="209">
        <v>2200</v>
      </c>
      <c r="AL34" s="210">
        <v>1880</v>
      </c>
    </row>
    <row r="35" spans="1:38" ht="25.5">
      <c r="A35" s="43" t="s">
        <v>172</v>
      </c>
      <c r="B35" s="41" t="s">
        <v>173</v>
      </c>
      <c r="C35" s="75" t="s">
        <v>282</v>
      </c>
      <c r="D35" s="76">
        <v>3280</v>
      </c>
      <c r="E35" s="77">
        <v>2168</v>
      </c>
      <c r="F35" s="77">
        <v>1880</v>
      </c>
      <c r="G35" s="77">
        <v>1960</v>
      </c>
      <c r="H35" s="78">
        <v>1680</v>
      </c>
      <c r="I35" s="76">
        <v>4000</v>
      </c>
      <c r="J35" s="77">
        <v>2648</v>
      </c>
      <c r="K35" s="77">
        <v>2280</v>
      </c>
      <c r="L35" s="77">
        <v>2400</v>
      </c>
      <c r="M35" s="78">
        <v>2040</v>
      </c>
      <c r="N35" s="76">
        <v>3880</v>
      </c>
      <c r="O35" s="77">
        <v>2568</v>
      </c>
      <c r="P35" s="77">
        <v>2200</v>
      </c>
      <c r="Q35" s="77">
        <v>2320</v>
      </c>
      <c r="R35" s="78">
        <v>2000</v>
      </c>
      <c r="S35" s="76">
        <v>4360</v>
      </c>
      <c r="T35" s="77">
        <v>2888</v>
      </c>
      <c r="U35" s="77">
        <v>2480</v>
      </c>
      <c r="V35" s="77">
        <v>2600</v>
      </c>
      <c r="W35" s="78">
        <v>2240</v>
      </c>
      <c r="X35" s="76">
        <v>3640</v>
      </c>
      <c r="Y35" s="77">
        <v>2408</v>
      </c>
      <c r="Z35" s="77">
        <v>2080</v>
      </c>
      <c r="AA35" s="77">
        <v>2200</v>
      </c>
      <c r="AB35" s="78">
        <v>1880</v>
      </c>
      <c r="AC35" s="76">
        <v>4000</v>
      </c>
      <c r="AD35" s="77">
        <v>2648</v>
      </c>
      <c r="AE35" s="77">
        <v>2280</v>
      </c>
      <c r="AF35" s="77">
        <v>2400</v>
      </c>
      <c r="AG35" s="78">
        <v>2040</v>
      </c>
      <c r="AH35" s="76">
        <v>3640</v>
      </c>
      <c r="AI35" s="77">
        <v>2408</v>
      </c>
      <c r="AJ35" s="77">
        <v>2080</v>
      </c>
      <c r="AK35" s="77">
        <v>2200</v>
      </c>
      <c r="AL35" s="78">
        <v>1880</v>
      </c>
    </row>
    <row r="36" spans="1:38" ht="25.5">
      <c r="A36" s="43" t="s">
        <v>14</v>
      </c>
      <c r="B36" s="41" t="s">
        <v>173</v>
      </c>
      <c r="C36" s="75" t="s">
        <v>283</v>
      </c>
      <c r="D36" s="76">
        <v>2840</v>
      </c>
      <c r="E36" s="77">
        <v>2808</v>
      </c>
      <c r="F36" s="77">
        <v>2400</v>
      </c>
      <c r="G36" s="77">
        <v>0</v>
      </c>
      <c r="H36" s="78">
        <v>2200</v>
      </c>
      <c r="I36" s="76">
        <v>3320</v>
      </c>
      <c r="J36" s="77">
        <v>3288</v>
      </c>
      <c r="K36" s="77">
        <v>2800</v>
      </c>
      <c r="L36" s="77">
        <v>0</v>
      </c>
      <c r="M36" s="78">
        <v>2520</v>
      </c>
      <c r="N36" s="76">
        <v>3240</v>
      </c>
      <c r="O36" s="77">
        <v>3208</v>
      </c>
      <c r="P36" s="77">
        <v>2760</v>
      </c>
      <c r="Q36" s="77">
        <v>0</v>
      </c>
      <c r="R36" s="78">
        <v>2520</v>
      </c>
      <c r="S36" s="76">
        <v>3560</v>
      </c>
      <c r="T36" s="77">
        <v>3528</v>
      </c>
      <c r="U36" s="77">
        <v>3000</v>
      </c>
      <c r="V36" s="77">
        <v>0</v>
      </c>
      <c r="W36" s="78">
        <v>2720</v>
      </c>
      <c r="X36" s="76">
        <v>3080</v>
      </c>
      <c r="Y36" s="77">
        <v>3048</v>
      </c>
      <c r="Z36" s="77">
        <v>2600</v>
      </c>
      <c r="AA36" s="77">
        <v>0</v>
      </c>
      <c r="AB36" s="78">
        <v>2360</v>
      </c>
      <c r="AC36" s="76">
        <v>3320</v>
      </c>
      <c r="AD36" s="77">
        <v>3288</v>
      </c>
      <c r="AE36" s="77">
        <v>2800</v>
      </c>
      <c r="AF36" s="77">
        <v>0</v>
      </c>
      <c r="AG36" s="78">
        <v>2520</v>
      </c>
      <c r="AH36" s="76">
        <v>3080</v>
      </c>
      <c r="AI36" s="77">
        <v>3048</v>
      </c>
      <c r="AJ36" s="77">
        <v>2600</v>
      </c>
      <c r="AK36" s="77">
        <v>0</v>
      </c>
      <c r="AL36" s="78">
        <v>2360</v>
      </c>
    </row>
    <row r="37" spans="1:38" ht="25.5">
      <c r="A37" s="43" t="s">
        <v>15</v>
      </c>
      <c r="B37" s="41" t="s">
        <v>174</v>
      </c>
      <c r="C37" s="75" t="s">
        <v>284</v>
      </c>
      <c r="D37" s="76">
        <v>3640</v>
      </c>
      <c r="E37" s="77">
        <v>2408</v>
      </c>
      <c r="F37" s="77">
        <v>2080</v>
      </c>
      <c r="G37" s="77">
        <v>2200</v>
      </c>
      <c r="H37" s="78">
        <v>1880</v>
      </c>
      <c r="I37" s="76">
        <v>4360</v>
      </c>
      <c r="J37" s="77">
        <v>2888</v>
      </c>
      <c r="K37" s="77">
        <v>2480</v>
      </c>
      <c r="L37" s="77">
        <v>2600</v>
      </c>
      <c r="M37" s="78">
        <v>2240</v>
      </c>
      <c r="N37" s="76">
        <v>4240</v>
      </c>
      <c r="O37" s="77">
        <v>2808</v>
      </c>
      <c r="P37" s="77">
        <v>2400</v>
      </c>
      <c r="Q37" s="77">
        <v>2560</v>
      </c>
      <c r="R37" s="78">
        <v>2200</v>
      </c>
      <c r="S37" s="76">
        <v>4720</v>
      </c>
      <c r="T37" s="77">
        <v>3128</v>
      </c>
      <c r="U37" s="77">
        <v>2680</v>
      </c>
      <c r="V37" s="77">
        <v>2840</v>
      </c>
      <c r="W37" s="78">
        <v>2440</v>
      </c>
      <c r="X37" s="76">
        <v>4000</v>
      </c>
      <c r="Y37" s="77">
        <v>2648</v>
      </c>
      <c r="Z37" s="77">
        <v>2280</v>
      </c>
      <c r="AA37" s="77">
        <v>2400</v>
      </c>
      <c r="AB37" s="78">
        <v>2040</v>
      </c>
      <c r="AC37" s="76">
        <v>4360</v>
      </c>
      <c r="AD37" s="77">
        <v>2888</v>
      </c>
      <c r="AE37" s="77">
        <v>2480</v>
      </c>
      <c r="AF37" s="77">
        <v>2600</v>
      </c>
      <c r="AG37" s="78">
        <v>2240</v>
      </c>
      <c r="AH37" s="76">
        <v>4000</v>
      </c>
      <c r="AI37" s="77">
        <v>2648</v>
      </c>
      <c r="AJ37" s="77">
        <v>2280</v>
      </c>
      <c r="AK37" s="77">
        <v>2400</v>
      </c>
      <c r="AL37" s="78">
        <v>2040</v>
      </c>
    </row>
    <row r="38" spans="1:38" ht="25.5">
      <c r="A38" s="43" t="s">
        <v>16</v>
      </c>
      <c r="B38" s="41" t="s">
        <v>174</v>
      </c>
      <c r="C38" s="75" t="s">
        <v>295</v>
      </c>
      <c r="D38" s="76">
        <v>3520</v>
      </c>
      <c r="E38" s="77">
        <v>2328</v>
      </c>
      <c r="F38" s="77">
        <v>2000</v>
      </c>
      <c r="G38" s="77">
        <v>2120</v>
      </c>
      <c r="H38" s="78">
        <v>1840</v>
      </c>
      <c r="I38" s="76">
        <v>4240</v>
      </c>
      <c r="J38" s="77">
        <v>2808</v>
      </c>
      <c r="K38" s="77">
        <v>2400</v>
      </c>
      <c r="L38" s="77">
        <v>2560</v>
      </c>
      <c r="M38" s="78">
        <v>2200</v>
      </c>
      <c r="N38" s="76">
        <v>4120</v>
      </c>
      <c r="O38" s="77">
        <v>2728</v>
      </c>
      <c r="P38" s="77">
        <v>2320</v>
      </c>
      <c r="Q38" s="77">
        <v>2480</v>
      </c>
      <c r="R38" s="78">
        <v>2120</v>
      </c>
      <c r="S38" s="76">
        <v>4600</v>
      </c>
      <c r="T38" s="77">
        <v>3048</v>
      </c>
      <c r="U38" s="77">
        <v>2600</v>
      </c>
      <c r="V38" s="77">
        <v>2760</v>
      </c>
      <c r="W38" s="78">
        <v>2360</v>
      </c>
      <c r="X38" s="76">
        <v>3880</v>
      </c>
      <c r="Y38" s="77">
        <v>2568</v>
      </c>
      <c r="Z38" s="77">
        <v>2200</v>
      </c>
      <c r="AA38" s="77">
        <v>2320</v>
      </c>
      <c r="AB38" s="78">
        <v>2000</v>
      </c>
      <c r="AC38" s="76">
        <v>4240</v>
      </c>
      <c r="AD38" s="77">
        <v>2808</v>
      </c>
      <c r="AE38" s="77">
        <v>2400</v>
      </c>
      <c r="AF38" s="77">
        <v>2560</v>
      </c>
      <c r="AG38" s="78">
        <v>2200</v>
      </c>
      <c r="AH38" s="76">
        <v>3880</v>
      </c>
      <c r="AI38" s="77">
        <v>2568</v>
      </c>
      <c r="AJ38" s="77">
        <v>2200</v>
      </c>
      <c r="AK38" s="77">
        <v>2320</v>
      </c>
      <c r="AL38" s="78">
        <v>2000</v>
      </c>
    </row>
    <row r="39" spans="1:38" ht="28.5" customHeight="1">
      <c r="A39" s="43" t="s">
        <v>177</v>
      </c>
      <c r="B39" s="49" t="s">
        <v>174</v>
      </c>
      <c r="C39" s="79" t="s">
        <v>286</v>
      </c>
      <c r="D39" s="80">
        <v>4840</v>
      </c>
      <c r="E39" s="81">
        <v>3208</v>
      </c>
      <c r="F39" s="81">
        <v>2760</v>
      </c>
      <c r="G39" s="81">
        <v>2920</v>
      </c>
      <c r="H39" s="82">
        <v>2520</v>
      </c>
      <c r="I39" s="80">
        <v>5560</v>
      </c>
      <c r="J39" s="81">
        <v>3688</v>
      </c>
      <c r="K39" s="81">
        <v>3160</v>
      </c>
      <c r="L39" s="81">
        <v>3320</v>
      </c>
      <c r="M39" s="82">
        <v>2840</v>
      </c>
      <c r="N39" s="80">
        <v>5440</v>
      </c>
      <c r="O39" s="81">
        <v>3608</v>
      </c>
      <c r="P39" s="81">
        <v>3080</v>
      </c>
      <c r="Q39" s="81">
        <v>3280</v>
      </c>
      <c r="R39" s="82">
        <v>2800</v>
      </c>
      <c r="S39" s="80">
        <v>5920</v>
      </c>
      <c r="T39" s="81">
        <v>3928</v>
      </c>
      <c r="U39" s="81">
        <v>3360</v>
      </c>
      <c r="V39" s="81">
        <v>3560</v>
      </c>
      <c r="W39" s="82">
        <v>3040</v>
      </c>
      <c r="X39" s="80">
        <v>5200</v>
      </c>
      <c r="Y39" s="81">
        <v>3448</v>
      </c>
      <c r="Z39" s="81">
        <v>2960</v>
      </c>
      <c r="AA39" s="81">
        <v>3120</v>
      </c>
      <c r="AB39" s="82">
        <v>2680</v>
      </c>
      <c r="AC39" s="80">
        <v>5560</v>
      </c>
      <c r="AD39" s="81">
        <v>3688</v>
      </c>
      <c r="AE39" s="81">
        <v>3160</v>
      </c>
      <c r="AF39" s="81">
        <v>3320</v>
      </c>
      <c r="AG39" s="82">
        <v>2840</v>
      </c>
      <c r="AH39" s="80">
        <v>5200</v>
      </c>
      <c r="AI39" s="81">
        <v>3448</v>
      </c>
      <c r="AJ39" s="81">
        <v>2960</v>
      </c>
      <c r="AK39" s="81">
        <v>3120</v>
      </c>
      <c r="AL39" s="82">
        <v>2680</v>
      </c>
    </row>
    <row r="40" spans="1:38" ht="27.75" customHeight="1">
      <c r="A40" s="43" t="s">
        <v>12</v>
      </c>
      <c r="B40" s="41" t="s">
        <v>174</v>
      </c>
      <c r="C40" s="75" t="s">
        <v>287</v>
      </c>
      <c r="D40" s="80">
        <v>4600</v>
      </c>
      <c r="E40" s="81">
        <v>3048</v>
      </c>
      <c r="F40" s="81">
        <v>2600</v>
      </c>
      <c r="G40" s="81">
        <v>2760</v>
      </c>
      <c r="H40" s="82">
        <v>2360</v>
      </c>
      <c r="I40" s="80">
        <v>5320</v>
      </c>
      <c r="J40" s="81">
        <v>3528</v>
      </c>
      <c r="K40" s="81">
        <v>3000</v>
      </c>
      <c r="L40" s="81">
        <v>3200</v>
      </c>
      <c r="M40" s="82">
        <v>2720</v>
      </c>
      <c r="N40" s="80">
        <v>5200</v>
      </c>
      <c r="O40" s="81">
        <v>3448</v>
      </c>
      <c r="P40" s="81">
        <v>2960</v>
      </c>
      <c r="Q40" s="81">
        <v>3120</v>
      </c>
      <c r="R40" s="82">
        <v>2680</v>
      </c>
      <c r="S40" s="80">
        <v>5680</v>
      </c>
      <c r="T40" s="81">
        <v>3768</v>
      </c>
      <c r="U40" s="81">
        <v>3240</v>
      </c>
      <c r="V40" s="81">
        <v>3400</v>
      </c>
      <c r="W40" s="82">
        <v>2920</v>
      </c>
      <c r="X40" s="80">
        <v>4960</v>
      </c>
      <c r="Y40" s="81">
        <v>3288</v>
      </c>
      <c r="Z40" s="81">
        <v>2800</v>
      </c>
      <c r="AA40" s="81">
        <v>2960</v>
      </c>
      <c r="AB40" s="82">
        <v>2520</v>
      </c>
      <c r="AC40" s="80">
        <v>5320</v>
      </c>
      <c r="AD40" s="81">
        <v>3528</v>
      </c>
      <c r="AE40" s="81">
        <v>3000</v>
      </c>
      <c r="AF40" s="81">
        <v>3200</v>
      </c>
      <c r="AG40" s="82">
        <v>2720</v>
      </c>
      <c r="AH40" s="80">
        <v>4960</v>
      </c>
      <c r="AI40" s="81">
        <v>3288</v>
      </c>
      <c r="AJ40" s="81">
        <v>2800</v>
      </c>
      <c r="AK40" s="81">
        <v>2960</v>
      </c>
      <c r="AL40" s="82">
        <v>2520</v>
      </c>
    </row>
    <row r="41" spans="1:38" ht="34.5" customHeight="1">
      <c r="A41" s="43" t="s">
        <v>17</v>
      </c>
      <c r="B41" s="41" t="s">
        <v>174</v>
      </c>
      <c r="C41" s="75" t="s">
        <v>288</v>
      </c>
      <c r="D41" s="80">
        <v>5000</v>
      </c>
      <c r="E41" s="81">
        <v>3328</v>
      </c>
      <c r="F41" s="81">
        <v>2840</v>
      </c>
      <c r="G41" s="81">
        <v>3000</v>
      </c>
      <c r="H41" s="82">
        <v>2560</v>
      </c>
      <c r="I41" s="80">
        <v>5720</v>
      </c>
      <c r="J41" s="81">
        <v>3808</v>
      </c>
      <c r="K41" s="81">
        <v>3240</v>
      </c>
      <c r="L41" s="81">
        <v>3440</v>
      </c>
      <c r="M41" s="82">
        <v>2960</v>
      </c>
      <c r="N41" s="80">
        <v>5600</v>
      </c>
      <c r="O41" s="81">
        <v>3728</v>
      </c>
      <c r="P41" s="81">
        <v>3200</v>
      </c>
      <c r="Q41" s="81">
        <v>3360</v>
      </c>
      <c r="R41" s="82">
        <v>2880</v>
      </c>
      <c r="S41" s="80">
        <v>6080</v>
      </c>
      <c r="T41" s="81">
        <v>4048</v>
      </c>
      <c r="U41" s="81">
        <v>3480</v>
      </c>
      <c r="V41" s="81">
        <v>3680</v>
      </c>
      <c r="W41" s="82">
        <v>3160</v>
      </c>
      <c r="X41" s="80">
        <v>5360</v>
      </c>
      <c r="Y41" s="81">
        <v>3568</v>
      </c>
      <c r="Z41" s="81">
        <v>3040</v>
      </c>
      <c r="AA41" s="81">
        <v>3240</v>
      </c>
      <c r="AB41" s="82">
        <v>2760</v>
      </c>
      <c r="AC41" s="80">
        <v>5720</v>
      </c>
      <c r="AD41" s="81">
        <v>3808</v>
      </c>
      <c r="AE41" s="81">
        <v>3240</v>
      </c>
      <c r="AF41" s="81">
        <v>3440</v>
      </c>
      <c r="AG41" s="82">
        <v>2960</v>
      </c>
      <c r="AH41" s="80">
        <v>5360</v>
      </c>
      <c r="AI41" s="81">
        <v>3568</v>
      </c>
      <c r="AJ41" s="81">
        <v>3040</v>
      </c>
      <c r="AK41" s="81">
        <v>3240</v>
      </c>
      <c r="AL41" s="82">
        <v>2760</v>
      </c>
    </row>
    <row r="42" spans="1:38" ht="34.5" customHeight="1">
      <c r="A42" s="43" t="s">
        <v>18</v>
      </c>
      <c r="B42" s="41" t="s">
        <v>174</v>
      </c>
      <c r="C42" s="75" t="s">
        <v>289</v>
      </c>
      <c r="D42" s="80">
        <v>2840</v>
      </c>
      <c r="E42" s="81">
        <v>2808</v>
      </c>
      <c r="F42" s="81">
        <v>2400</v>
      </c>
      <c r="G42" s="81">
        <v>0</v>
      </c>
      <c r="H42" s="82">
        <v>2200</v>
      </c>
      <c r="I42" s="80">
        <v>3320</v>
      </c>
      <c r="J42" s="81">
        <v>3288</v>
      </c>
      <c r="K42" s="81">
        <v>2800</v>
      </c>
      <c r="L42" s="81">
        <v>0</v>
      </c>
      <c r="M42" s="82">
        <v>2520</v>
      </c>
      <c r="N42" s="80">
        <v>3240</v>
      </c>
      <c r="O42" s="81">
        <v>3208</v>
      </c>
      <c r="P42" s="81">
        <v>2760</v>
      </c>
      <c r="Q42" s="81">
        <v>0</v>
      </c>
      <c r="R42" s="82">
        <v>2520</v>
      </c>
      <c r="S42" s="80">
        <v>3560</v>
      </c>
      <c r="T42" s="81">
        <v>3528</v>
      </c>
      <c r="U42" s="81">
        <v>3000</v>
      </c>
      <c r="V42" s="81">
        <v>0</v>
      </c>
      <c r="W42" s="82">
        <v>2720</v>
      </c>
      <c r="X42" s="80">
        <v>3080</v>
      </c>
      <c r="Y42" s="81">
        <v>3048</v>
      </c>
      <c r="Z42" s="81">
        <v>2600</v>
      </c>
      <c r="AA42" s="81">
        <v>0</v>
      </c>
      <c r="AB42" s="82">
        <v>2360</v>
      </c>
      <c r="AC42" s="80">
        <v>3320</v>
      </c>
      <c r="AD42" s="81">
        <v>3288</v>
      </c>
      <c r="AE42" s="81">
        <v>2800</v>
      </c>
      <c r="AF42" s="81">
        <v>0</v>
      </c>
      <c r="AG42" s="82">
        <v>2520</v>
      </c>
      <c r="AH42" s="80">
        <v>3080</v>
      </c>
      <c r="AI42" s="81">
        <v>3048</v>
      </c>
      <c r="AJ42" s="81">
        <v>2600</v>
      </c>
      <c r="AK42" s="81">
        <v>0</v>
      </c>
      <c r="AL42" s="82">
        <v>2360</v>
      </c>
    </row>
    <row r="43" spans="1:38" ht="39" customHeight="1">
      <c r="A43" s="43" t="s">
        <v>175</v>
      </c>
      <c r="B43" s="44" t="s">
        <v>174</v>
      </c>
      <c r="C43" s="83" t="s">
        <v>290</v>
      </c>
      <c r="D43" s="80">
        <v>2880</v>
      </c>
      <c r="E43" s="81">
        <v>2848</v>
      </c>
      <c r="F43" s="81">
        <v>2440</v>
      </c>
      <c r="G43" s="81">
        <v>0</v>
      </c>
      <c r="H43" s="82">
        <v>2240</v>
      </c>
      <c r="I43" s="80">
        <v>3360</v>
      </c>
      <c r="J43" s="81">
        <v>3328</v>
      </c>
      <c r="K43" s="81">
        <v>2840</v>
      </c>
      <c r="L43" s="81">
        <v>0</v>
      </c>
      <c r="M43" s="82">
        <v>2560</v>
      </c>
      <c r="N43" s="80">
        <v>3280</v>
      </c>
      <c r="O43" s="81">
        <v>3248</v>
      </c>
      <c r="P43" s="81">
        <v>2800</v>
      </c>
      <c r="Q43" s="81">
        <v>0</v>
      </c>
      <c r="R43" s="82">
        <v>2520</v>
      </c>
      <c r="S43" s="80">
        <v>3600</v>
      </c>
      <c r="T43" s="81">
        <v>3568</v>
      </c>
      <c r="U43" s="81">
        <v>3040</v>
      </c>
      <c r="V43" s="81">
        <v>0</v>
      </c>
      <c r="W43" s="82">
        <v>2760</v>
      </c>
      <c r="X43" s="80">
        <v>3120</v>
      </c>
      <c r="Y43" s="81">
        <v>3088</v>
      </c>
      <c r="Z43" s="81">
        <v>2640</v>
      </c>
      <c r="AA43" s="81">
        <v>0</v>
      </c>
      <c r="AB43" s="82">
        <v>2400</v>
      </c>
      <c r="AC43" s="80">
        <v>3360</v>
      </c>
      <c r="AD43" s="81">
        <v>3328</v>
      </c>
      <c r="AE43" s="81">
        <v>2840</v>
      </c>
      <c r="AF43" s="81">
        <v>0</v>
      </c>
      <c r="AG43" s="82">
        <v>2560</v>
      </c>
      <c r="AH43" s="80">
        <v>3120</v>
      </c>
      <c r="AI43" s="81">
        <v>3088</v>
      </c>
      <c r="AJ43" s="81">
        <v>2640</v>
      </c>
      <c r="AK43" s="81">
        <v>0</v>
      </c>
      <c r="AL43" s="82">
        <v>2400</v>
      </c>
    </row>
    <row r="44" spans="1:38" ht="27.75" customHeight="1">
      <c r="A44" s="43" t="s">
        <v>19</v>
      </c>
      <c r="B44" s="44" t="s">
        <v>174</v>
      </c>
      <c r="C44" s="83" t="s">
        <v>296</v>
      </c>
      <c r="D44" s="80">
        <v>2840</v>
      </c>
      <c r="E44" s="81">
        <v>2808</v>
      </c>
      <c r="F44" s="81">
        <v>2400</v>
      </c>
      <c r="G44" s="81">
        <v>0</v>
      </c>
      <c r="H44" s="82">
        <v>2200</v>
      </c>
      <c r="I44" s="80">
        <v>3320</v>
      </c>
      <c r="J44" s="81">
        <v>3288</v>
      </c>
      <c r="K44" s="81">
        <v>2800</v>
      </c>
      <c r="L44" s="81">
        <v>0</v>
      </c>
      <c r="M44" s="82">
        <v>2520</v>
      </c>
      <c r="N44" s="80">
        <v>3240</v>
      </c>
      <c r="O44" s="81">
        <v>3208</v>
      </c>
      <c r="P44" s="81">
        <v>2760</v>
      </c>
      <c r="Q44" s="81">
        <v>0</v>
      </c>
      <c r="R44" s="82">
        <v>2520</v>
      </c>
      <c r="S44" s="80">
        <v>3560</v>
      </c>
      <c r="T44" s="81">
        <v>3528</v>
      </c>
      <c r="U44" s="81">
        <v>3000</v>
      </c>
      <c r="V44" s="81">
        <v>0</v>
      </c>
      <c r="W44" s="82">
        <v>2720</v>
      </c>
      <c r="X44" s="80">
        <v>3080</v>
      </c>
      <c r="Y44" s="81">
        <v>3048</v>
      </c>
      <c r="Z44" s="81">
        <v>2600</v>
      </c>
      <c r="AA44" s="81">
        <v>0</v>
      </c>
      <c r="AB44" s="82">
        <v>2360</v>
      </c>
      <c r="AC44" s="80">
        <v>3320</v>
      </c>
      <c r="AD44" s="81">
        <v>3288</v>
      </c>
      <c r="AE44" s="81">
        <v>2800</v>
      </c>
      <c r="AF44" s="81">
        <v>0</v>
      </c>
      <c r="AG44" s="82">
        <v>2520</v>
      </c>
      <c r="AH44" s="80">
        <v>3080</v>
      </c>
      <c r="AI44" s="81">
        <v>3048</v>
      </c>
      <c r="AJ44" s="81">
        <v>2600</v>
      </c>
      <c r="AK44" s="81">
        <v>0</v>
      </c>
      <c r="AL44" s="82">
        <v>2360</v>
      </c>
    </row>
    <row r="45" spans="1:38" ht="37.5" customHeight="1">
      <c r="A45" s="43" t="s">
        <v>176</v>
      </c>
      <c r="B45" s="44" t="s">
        <v>174</v>
      </c>
      <c r="C45" s="83" t="s">
        <v>292</v>
      </c>
      <c r="D45" s="80">
        <v>2880</v>
      </c>
      <c r="E45" s="81">
        <v>2848</v>
      </c>
      <c r="F45" s="81">
        <v>2440</v>
      </c>
      <c r="G45" s="81">
        <v>0</v>
      </c>
      <c r="H45" s="82">
        <v>2240</v>
      </c>
      <c r="I45" s="80">
        <v>3360</v>
      </c>
      <c r="J45" s="81">
        <v>3328</v>
      </c>
      <c r="K45" s="81">
        <v>2840</v>
      </c>
      <c r="L45" s="81">
        <v>0</v>
      </c>
      <c r="M45" s="82">
        <v>2560</v>
      </c>
      <c r="N45" s="80">
        <v>3280</v>
      </c>
      <c r="O45" s="81">
        <v>3248</v>
      </c>
      <c r="P45" s="81">
        <v>2800</v>
      </c>
      <c r="Q45" s="81">
        <v>0</v>
      </c>
      <c r="R45" s="82">
        <v>2520</v>
      </c>
      <c r="S45" s="80">
        <v>3600</v>
      </c>
      <c r="T45" s="81">
        <v>3568</v>
      </c>
      <c r="U45" s="81">
        <v>3040</v>
      </c>
      <c r="V45" s="81">
        <v>0</v>
      </c>
      <c r="W45" s="82">
        <v>2760</v>
      </c>
      <c r="X45" s="80">
        <v>3120</v>
      </c>
      <c r="Y45" s="81">
        <v>3088</v>
      </c>
      <c r="Z45" s="81">
        <v>2640</v>
      </c>
      <c r="AA45" s="81">
        <v>0</v>
      </c>
      <c r="AB45" s="82">
        <v>2400</v>
      </c>
      <c r="AC45" s="80">
        <v>3360</v>
      </c>
      <c r="AD45" s="81">
        <v>3328</v>
      </c>
      <c r="AE45" s="81">
        <v>2840</v>
      </c>
      <c r="AF45" s="81">
        <v>0</v>
      </c>
      <c r="AG45" s="82">
        <v>2560</v>
      </c>
      <c r="AH45" s="80">
        <v>3120</v>
      </c>
      <c r="AI45" s="81">
        <v>3088</v>
      </c>
      <c r="AJ45" s="81">
        <v>2640</v>
      </c>
      <c r="AK45" s="81">
        <v>0</v>
      </c>
      <c r="AL45" s="82">
        <v>2400</v>
      </c>
    </row>
    <row r="46" spans="1:38" ht="33" customHeight="1">
      <c r="A46" s="43" t="s">
        <v>20</v>
      </c>
      <c r="B46" s="41" t="s">
        <v>174</v>
      </c>
      <c r="C46" s="75" t="s">
        <v>293</v>
      </c>
      <c r="D46" s="80">
        <v>3240</v>
      </c>
      <c r="E46" s="81">
        <v>3208</v>
      </c>
      <c r="F46" s="81">
        <v>2760</v>
      </c>
      <c r="G46" s="81">
        <v>0</v>
      </c>
      <c r="H46" s="82">
        <v>2520</v>
      </c>
      <c r="I46" s="80">
        <v>3720</v>
      </c>
      <c r="J46" s="81">
        <v>3688</v>
      </c>
      <c r="K46" s="81">
        <v>3160</v>
      </c>
      <c r="L46" s="81">
        <v>3320</v>
      </c>
      <c r="M46" s="82">
        <v>2840</v>
      </c>
      <c r="N46" s="80">
        <v>3640</v>
      </c>
      <c r="O46" s="81">
        <v>3608</v>
      </c>
      <c r="P46" s="81">
        <v>3080</v>
      </c>
      <c r="Q46" s="81">
        <v>0</v>
      </c>
      <c r="R46" s="82">
        <v>2800</v>
      </c>
      <c r="S46" s="80">
        <v>3960</v>
      </c>
      <c r="T46" s="81">
        <v>3928</v>
      </c>
      <c r="U46" s="81">
        <v>3360</v>
      </c>
      <c r="V46" s="81">
        <v>0</v>
      </c>
      <c r="W46" s="82">
        <v>3040</v>
      </c>
      <c r="X46" s="80">
        <v>3480</v>
      </c>
      <c r="Y46" s="81">
        <v>3448</v>
      </c>
      <c r="Z46" s="81">
        <v>2960</v>
      </c>
      <c r="AA46" s="81">
        <v>0</v>
      </c>
      <c r="AB46" s="82">
        <v>2640</v>
      </c>
      <c r="AC46" s="80">
        <v>3720</v>
      </c>
      <c r="AD46" s="81">
        <v>3688</v>
      </c>
      <c r="AE46" s="81">
        <v>3160</v>
      </c>
      <c r="AF46" s="81">
        <v>0</v>
      </c>
      <c r="AG46" s="82">
        <v>2840</v>
      </c>
      <c r="AH46" s="80">
        <v>3480</v>
      </c>
      <c r="AI46" s="81">
        <v>3448</v>
      </c>
      <c r="AJ46" s="81">
        <v>2960</v>
      </c>
      <c r="AK46" s="81">
        <v>0</v>
      </c>
      <c r="AL46" s="82">
        <v>2640</v>
      </c>
    </row>
    <row r="47" spans="1:38" ht="33" customHeight="1" thickBot="1">
      <c r="A47" s="72" t="s">
        <v>21</v>
      </c>
      <c r="B47" s="46" t="s">
        <v>6</v>
      </c>
      <c r="C47" s="84" t="s">
        <v>294</v>
      </c>
      <c r="D47" s="85">
        <v>6080</v>
      </c>
      <c r="E47" s="86">
        <v>4048</v>
      </c>
      <c r="F47" s="86">
        <v>3480</v>
      </c>
      <c r="G47" s="86">
        <v>3680</v>
      </c>
      <c r="H47" s="87">
        <v>3000</v>
      </c>
      <c r="I47" s="85">
        <v>6560</v>
      </c>
      <c r="J47" s="86">
        <v>4368</v>
      </c>
      <c r="K47" s="86">
        <v>3720</v>
      </c>
      <c r="L47" s="86">
        <v>3960</v>
      </c>
      <c r="M47" s="87">
        <v>3400</v>
      </c>
      <c r="N47" s="85">
        <v>6440</v>
      </c>
      <c r="O47" s="86">
        <v>4288</v>
      </c>
      <c r="P47" s="86">
        <v>3680</v>
      </c>
      <c r="Q47" s="86">
        <v>3880</v>
      </c>
      <c r="R47" s="87">
        <v>3320</v>
      </c>
      <c r="S47" s="85">
        <v>6920</v>
      </c>
      <c r="T47" s="86">
        <v>4608</v>
      </c>
      <c r="U47" s="86">
        <v>3920</v>
      </c>
      <c r="V47" s="86">
        <v>4160</v>
      </c>
      <c r="W47" s="87">
        <v>3560</v>
      </c>
      <c r="X47" s="85">
        <v>6200</v>
      </c>
      <c r="Y47" s="86">
        <v>4128</v>
      </c>
      <c r="Z47" s="86">
        <v>3520</v>
      </c>
      <c r="AA47" s="86">
        <v>3720</v>
      </c>
      <c r="AB47" s="87">
        <v>3200</v>
      </c>
      <c r="AC47" s="85">
        <v>6560</v>
      </c>
      <c r="AD47" s="86">
        <v>4368</v>
      </c>
      <c r="AE47" s="86">
        <v>3720</v>
      </c>
      <c r="AF47" s="86">
        <v>3960</v>
      </c>
      <c r="AG47" s="87">
        <v>3400</v>
      </c>
      <c r="AH47" s="85">
        <v>6200</v>
      </c>
      <c r="AI47" s="86">
        <v>4128</v>
      </c>
      <c r="AJ47" s="86">
        <v>3520</v>
      </c>
      <c r="AK47" s="86">
        <v>3720</v>
      </c>
      <c r="AL47" s="87">
        <v>3200</v>
      </c>
    </row>
    <row r="48" spans="1:18" ht="15">
      <c r="A48" s="245" t="s">
        <v>179</v>
      </c>
      <c r="B48" s="245"/>
      <c r="C48" s="245"/>
      <c r="D48" s="250" t="s">
        <v>178</v>
      </c>
      <c r="E48" s="250"/>
      <c r="F48" s="250"/>
      <c r="G48" s="250"/>
      <c r="H48" s="250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15">
      <c r="A49" s="2"/>
      <c r="B49" s="2"/>
      <c r="C49" s="2"/>
      <c r="D49" s="1"/>
      <c r="E49" s="1"/>
      <c r="F49" s="1"/>
      <c r="G49" s="1"/>
      <c r="H49" s="1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15">
      <c r="A50" s="3" t="s">
        <v>181</v>
      </c>
      <c r="B50" s="3"/>
      <c r="C50" s="3"/>
      <c r="D50" s="1"/>
      <c r="E50" s="1"/>
      <c r="F50" s="1"/>
      <c r="G50" s="1"/>
      <c r="H50" s="1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1:18" ht="15.75" thickBo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38" ht="15.75" thickBot="1">
      <c r="A52" s="239" t="s">
        <v>7</v>
      </c>
      <c r="B52" s="240"/>
      <c r="C52" s="241"/>
      <c r="D52" s="242" t="s">
        <v>305</v>
      </c>
      <c r="E52" s="243"/>
      <c r="F52" s="243"/>
      <c r="G52" s="243"/>
      <c r="H52" s="244"/>
      <c r="I52" s="242" t="s">
        <v>306</v>
      </c>
      <c r="J52" s="243"/>
      <c r="K52" s="243"/>
      <c r="L52" s="243"/>
      <c r="M52" s="244"/>
      <c r="N52" s="242" t="s">
        <v>307</v>
      </c>
      <c r="O52" s="243"/>
      <c r="P52" s="243"/>
      <c r="Q52" s="243"/>
      <c r="R52" s="244"/>
      <c r="S52" s="242" t="s">
        <v>308</v>
      </c>
      <c r="T52" s="243"/>
      <c r="U52" s="243"/>
      <c r="V52" s="243"/>
      <c r="W52" s="244"/>
      <c r="X52" s="242" t="s">
        <v>309</v>
      </c>
      <c r="Y52" s="243"/>
      <c r="Z52" s="243"/>
      <c r="AA52" s="243"/>
      <c r="AB52" s="244"/>
      <c r="AC52" s="242" t="s">
        <v>310</v>
      </c>
      <c r="AD52" s="243"/>
      <c r="AE52" s="243"/>
      <c r="AF52" s="243"/>
      <c r="AG52" s="244"/>
      <c r="AH52" s="242" t="s">
        <v>311</v>
      </c>
      <c r="AI52" s="243"/>
      <c r="AJ52" s="243"/>
      <c r="AK52" s="243"/>
      <c r="AL52" s="244"/>
    </row>
    <row r="53" spans="1:38" ht="43.5" customHeight="1" thickBot="1">
      <c r="A53" s="247" t="s">
        <v>0</v>
      </c>
      <c r="B53" s="248"/>
      <c r="C53" s="249"/>
      <c r="D53" s="251" t="s">
        <v>213</v>
      </c>
      <c r="E53" s="252"/>
      <c r="F53" s="252"/>
      <c r="G53" s="252"/>
      <c r="H53" s="253"/>
      <c r="I53" s="251" t="s">
        <v>213</v>
      </c>
      <c r="J53" s="252"/>
      <c r="K53" s="252"/>
      <c r="L53" s="252"/>
      <c r="M53" s="253"/>
      <c r="N53" s="251" t="s">
        <v>213</v>
      </c>
      <c r="O53" s="252"/>
      <c r="P53" s="252"/>
      <c r="Q53" s="252"/>
      <c r="R53" s="253"/>
      <c r="S53" s="251" t="s">
        <v>213</v>
      </c>
      <c r="T53" s="252"/>
      <c r="U53" s="252"/>
      <c r="V53" s="252"/>
      <c r="W53" s="253"/>
      <c r="X53" s="251" t="s">
        <v>213</v>
      </c>
      <c r="Y53" s="252"/>
      <c r="Z53" s="252"/>
      <c r="AA53" s="252"/>
      <c r="AB53" s="253"/>
      <c r="AC53" s="251" t="s">
        <v>213</v>
      </c>
      <c r="AD53" s="252"/>
      <c r="AE53" s="252"/>
      <c r="AF53" s="252"/>
      <c r="AG53" s="253"/>
      <c r="AH53" s="251" t="s">
        <v>213</v>
      </c>
      <c r="AI53" s="252"/>
      <c r="AJ53" s="252"/>
      <c r="AK53" s="252"/>
      <c r="AL53" s="253"/>
    </row>
    <row r="54" spans="1:38" ht="90" thickBot="1">
      <c r="A54" s="50" t="s">
        <v>1</v>
      </c>
      <c r="B54" s="51" t="s">
        <v>2</v>
      </c>
      <c r="C54" s="52" t="s">
        <v>3</v>
      </c>
      <c r="D54" s="4" t="s">
        <v>4</v>
      </c>
      <c r="E54" s="5" t="s">
        <v>5</v>
      </c>
      <c r="F54" s="5" t="s">
        <v>8</v>
      </c>
      <c r="G54" s="5" t="s">
        <v>9</v>
      </c>
      <c r="H54" s="6" t="s">
        <v>10</v>
      </c>
      <c r="I54" s="4" t="s">
        <v>4</v>
      </c>
      <c r="J54" s="5" t="s">
        <v>5</v>
      </c>
      <c r="K54" s="5" t="s">
        <v>8</v>
      </c>
      <c r="L54" s="5" t="s">
        <v>9</v>
      </c>
      <c r="M54" s="6" t="s">
        <v>10</v>
      </c>
      <c r="N54" s="4" t="s">
        <v>4</v>
      </c>
      <c r="O54" s="5" t="s">
        <v>5</v>
      </c>
      <c r="P54" s="5" t="s">
        <v>8</v>
      </c>
      <c r="Q54" s="5" t="s">
        <v>9</v>
      </c>
      <c r="R54" s="6" t="s">
        <v>10</v>
      </c>
      <c r="S54" s="4" t="s">
        <v>4</v>
      </c>
      <c r="T54" s="5" t="s">
        <v>5</v>
      </c>
      <c r="U54" s="5" t="s">
        <v>8</v>
      </c>
      <c r="V54" s="5" t="s">
        <v>9</v>
      </c>
      <c r="W54" s="6" t="s">
        <v>10</v>
      </c>
      <c r="X54" s="4" t="s">
        <v>4</v>
      </c>
      <c r="Y54" s="5" t="s">
        <v>5</v>
      </c>
      <c r="Z54" s="5" t="s">
        <v>8</v>
      </c>
      <c r="AA54" s="5" t="s">
        <v>9</v>
      </c>
      <c r="AB54" s="6" t="s">
        <v>10</v>
      </c>
      <c r="AC54" s="4" t="s">
        <v>4</v>
      </c>
      <c r="AD54" s="5" t="s">
        <v>5</v>
      </c>
      <c r="AE54" s="5" t="s">
        <v>8</v>
      </c>
      <c r="AF54" s="5" t="s">
        <v>9</v>
      </c>
      <c r="AG54" s="6" t="s">
        <v>10</v>
      </c>
      <c r="AH54" s="4" t="s">
        <v>4</v>
      </c>
      <c r="AI54" s="5" t="s">
        <v>5</v>
      </c>
      <c r="AJ54" s="5" t="s">
        <v>8</v>
      </c>
      <c r="AK54" s="5" t="s">
        <v>9</v>
      </c>
      <c r="AL54" s="6" t="s">
        <v>10</v>
      </c>
    </row>
    <row r="55" spans="1:38" ht="25.5">
      <c r="A55" s="211" t="s">
        <v>274</v>
      </c>
      <c r="B55" s="227" t="s">
        <v>275</v>
      </c>
      <c r="C55" s="213" t="s">
        <v>278</v>
      </c>
      <c r="D55" s="214">
        <v>3920</v>
      </c>
      <c r="E55" s="215">
        <v>2600</v>
      </c>
      <c r="F55" s="215">
        <v>2240</v>
      </c>
      <c r="G55" s="215">
        <v>2360</v>
      </c>
      <c r="H55" s="216">
        <v>2040</v>
      </c>
      <c r="I55" s="214">
        <v>4640</v>
      </c>
      <c r="J55" s="215">
        <v>3080</v>
      </c>
      <c r="K55" s="215">
        <v>2640</v>
      </c>
      <c r="L55" s="215">
        <v>2800</v>
      </c>
      <c r="M55" s="216">
        <v>2400</v>
      </c>
      <c r="N55" s="214">
        <v>4520</v>
      </c>
      <c r="O55" s="215">
        <v>3000</v>
      </c>
      <c r="P55" s="215">
        <v>2560</v>
      </c>
      <c r="Q55" s="215">
        <v>2720</v>
      </c>
      <c r="R55" s="216">
        <v>2320</v>
      </c>
      <c r="S55" s="214">
        <v>5000</v>
      </c>
      <c r="T55" s="215">
        <v>3320</v>
      </c>
      <c r="U55" s="215">
        <v>2840</v>
      </c>
      <c r="V55" s="215">
        <v>3000</v>
      </c>
      <c r="W55" s="216">
        <v>2560</v>
      </c>
      <c r="X55" s="214">
        <v>4280</v>
      </c>
      <c r="Y55" s="215">
        <v>2840</v>
      </c>
      <c r="Z55" s="215">
        <v>2440</v>
      </c>
      <c r="AA55" s="215">
        <v>2560</v>
      </c>
      <c r="AB55" s="216">
        <v>2200</v>
      </c>
      <c r="AC55" s="214">
        <v>4640</v>
      </c>
      <c r="AD55" s="215">
        <v>3080</v>
      </c>
      <c r="AE55" s="215">
        <v>2640</v>
      </c>
      <c r="AF55" s="215">
        <v>2800</v>
      </c>
      <c r="AG55" s="216">
        <v>2400</v>
      </c>
      <c r="AH55" s="214">
        <v>4280</v>
      </c>
      <c r="AI55" s="215">
        <v>2840</v>
      </c>
      <c r="AJ55" s="215">
        <v>2440</v>
      </c>
      <c r="AK55" s="215">
        <v>2560</v>
      </c>
      <c r="AL55" s="216">
        <v>2200</v>
      </c>
    </row>
    <row r="56" spans="1:38" ht="25.5">
      <c r="A56" s="218" t="s">
        <v>276</v>
      </c>
      <c r="B56" s="219" t="s">
        <v>275</v>
      </c>
      <c r="C56" s="220" t="s">
        <v>279</v>
      </c>
      <c r="D56" s="221">
        <v>3160</v>
      </c>
      <c r="E56" s="222">
        <v>3160</v>
      </c>
      <c r="F56" s="222">
        <v>2720</v>
      </c>
      <c r="G56" s="222">
        <v>0</v>
      </c>
      <c r="H56" s="223">
        <v>2480</v>
      </c>
      <c r="I56" s="221">
        <v>3640</v>
      </c>
      <c r="J56" s="222">
        <v>3640</v>
      </c>
      <c r="K56" s="222">
        <v>3120</v>
      </c>
      <c r="L56" s="222">
        <v>0</v>
      </c>
      <c r="M56" s="223">
        <v>2800</v>
      </c>
      <c r="N56" s="221">
        <v>3560</v>
      </c>
      <c r="O56" s="222">
        <v>3560</v>
      </c>
      <c r="P56" s="222">
        <v>3040</v>
      </c>
      <c r="Q56" s="222">
        <v>0</v>
      </c>
      <c r="R56" s="223">
        <v>2760</v>
      </c>
      <c r="S56" s="221">
        <v>3880</v>
      </c>
      <c r="T56" s="222">
        <v>3880</v>
      </c>
      <c r="U56" s="222">
        <v>3320</v>
      </c>
      <c r="V56" s="222">
        <v>0</v>
      </c>
      <c r="W56" s="223">
        <v>3000</v>
      </c>
      <c r="X56" s="221">
        <v>3400</v>
      </c>
      <c r="Y56" s="222">
        <v>3400</v>
      </c>
      <c r="Z56" s="222">
        <v>2920</v>
      </c>
      <c r="AA56" s="222">
        <v>0</v>
      </c>
      <c r="AB56" s="223">
        <v>2640</v>
      </c>
      <c r="AC56" s="221">
        <v>3640</v>
      </c>
      <c r="AD56" s="222">
        <v>3640</v>
      </c>
      <c r="AE56" s="222">
        <v>3120</v>
      </c>
      <c r="AF56" s="222">
        <v>0</v>
      </c>
      <c r="AG56" s="223">
        <v>2800</v>
      </c>
      <c r="AH56" s="221">
        <v>3400</v>
      </c>
      <c r="AI56" s="222">
        <v>3400</v>
      </c>
      <c r="AJ56" s="222">
        <v>2920</v>
      </c>
      <c r="AK56" s="222">
        <v>0</v>
      </c>
      <c r="AL56" s="223">
        <v>2640</v>
      </c>
    </row>
    <row r="57" spans="1:38" ht="25.5">
      <c r="A57" s="218" t="s">
        <v>277</v>
      </c>
      <c r="B57" s="219" t="s">
        <v>275</v>
      </c>
      <c r="C57" s="220" t="s">
        <v>280</v>
      </c>
      <c r="D57" s="221">
        <v>3920</v>
      </c>
      <c r="E57" s="222">
        <v>2600</v>
      </c>
      <c r="F57" s="222">
        <v>2240</v>
      </c>
      <c r="G57" s="222">
        <v>2360</v>
      </c>
      <c r="H57" s="223">
        <v>2040</v>
      </c>
      <c r="I57" s="221">
        <v>4640</v>
      </c>
      <c r="J57" s="222">
        <v>3080</v>
      </c>
      <c r="K57" s="222">
        <v>2640</v>
      </c>
      <c r="L57" s="222">
        <v>2800</v>
      </c>
      <c r="M57" s="223">
        <v>2400</v>
      </c>
      <c r="N57" s="221">
        <v>4520</v>
      </c>
      <c r="O57" s="222">
        <v>3000</v>
      </c>
      <c r="P57" s="222">
        <v>2560</v>
      </c>
      <c r="Q57" s="222">
        <v>2720</v>
      </c>
      <c r="R57" s="223">
        <v>2320</v>
      </c>
      <c r="S57" s="221">
        <v>5000</v>
      </c>
      <c r="T57" s="222">
        <v>3320</v>
      </c>
      <c r="U57" s="222">
        <v>2840</v>
      </c>
      <c r="V57" s="222">
        <v>3000</v>
      </c>
      <c r="W57" s="223">
        <v>2560</v>
      </c>
      <c r="X57" s="221">
        <v>4280</v>
      </c>
      <c r="Y57" s="222">
        <v>2840</v>
      </c>
      <c r="Z57" s="222">
        <v>2440</v>
      </c>
      <c r="AA57" s="222">
        <v>2560</v>
      </c>
      <c r="AB57" s="223">
        <v>2200</v>
      </c>
      <c r="AC57" s="221">
        <v>4640</v>
      </c>
      <c r="AD57" s="222">
        <v>3080</v>
      </c>
      <c r="AE57" s="222">
        <v>2640</v>
      </c>
      <c r="AF57" s="222">
        <v>2800</v>
      </c>
      <c r="AG57" s="223">
        <v>2400</v>
      </c>
      <c r="AH57" s="221">
        <v>4280</v>
      </c>
      <c r="AI57" s="222">
        <v>2840</v>
      </c>
      <c r="AJ57" s="222">
        <v>2440</v>
      </c>
      <c r="AK57" s="222">
        <v>2560</v>
      </c>
      <c r="AL57" s="223">
        <v>2200</v>
      </c>
    </row>
    <row r="58" spans="1:38" ht="25.5">
      <c r="A58" s="228" t="s">
        <v>13</v>
      </c>
      <c r="B58" s="229" t="s">
        <v>173</v>
      </c>
      <c r="C58" s="230" t="s">
        <v>281</v>
      </c>
      <c r="D58" s="231">
        <v>4200</v>
      </c>
      <c r="E58" s="232">
        <v>2800</v>
      </c>
      <c r="F58" s="232">
        <v>2400</v>
      </c>
      <c r="G58" s="232">
        <v>2520</v>
      </c>
      <c r="H58" s="233">
        <v>2160</v>
      </c>
      <c r="I58" s="231">
        <v>4920</v>
      </c>
      <c r="J58" s="232">
        <v>3280</v>
      </c>
      <c r="K58" s="232">
        <v>2800</v>
      </c>
      <c r="L58" s="232">
        <v>2960</v>
      </c>
      <c r="M58" s="233">
        <v>2520</v>
      </c>
      <c r="N58" s="231">
        <v>4800</v>
      </c>
      <c r="O58" s="232">
        <v>3200</v>
      </c>
      <c r="P58" s="232">
        <v>2720</v>
      </c>
      <c r="Q58" s="232">
        <v>2880</v>
      </c>
      <c r="R58" s="233">
        <v>2480</v>
      </c>
      <c r="S58" s="231">
        <v>5280</v>
      </c>
      <c r="T58" s="232">
        <v>3520</v>
      </c>
      <c r="U58" s="232">
        <v>3000</v>
      </c>
      <c r="V58" s="232">
        <v>3200</v>
      </c>
      <c r="W58" s="233">
        <v>2720</v>
      </c>
      <c r="X58" s="231">
        <v>4560</v>
      </c>
      <c r="Y58" s="232">
        <v>3040</v>
      </c>
      <c r="Z58" s="232">
        <v>2600</v>
      </c>
      <c r="AA58" s="232">
        <v>2760</v>
      </c>
      <c r="AB58" s="233">
        <v>2360</v>
      </c>
      <c r="AC58" s="231">
        <v>4920</v>
      </c>
      <c r="AD58" s="232">
        <v>3280</v>
      </c>
      <c r="AE58" s="232">
        <v>2800</v>
      </c>
      <c r="AF58" s="232">
        <v>2960</v>
      </c>
      <c r="AG58" s="233">
        <v>2520</v>
      </c>
      <c r="AH58" s="231">
        <v>4560</v>
      </c>
      <c r="AI58" s="232">
        <v>3040</v>
      </c>
      <c r="AJ58" s="232">
        <v>2600</v>
      </c>
      <c r="AK58" s="232">
        <v>2760</v>
      </c>
      <c r="AL58" s="233">
        <v>2360</v>
      </c>
    </row>
    <row r="59" spans="1:38" ht="25.5">
      <c r="A59" s="43" t="s">
        <v>172</v>
      </c>
      <c r="B59" s="41" t="s">
        <v>173</v>
      </c>
      <c r="C59" s="75" t="s">
        <v>282</v>
      </c>
      <c r="D59" s="76">
        <v>4200</v>
      </c>
      <c r="E59" s="77">
        <v>2800</v>
      </c>
      <c r="F59" s="77">
        <v>2400</v>
      </c>
      <c r="G59" s="77">
        <v>2520</v>
      </c>
      <c r="H59" s="78">
        <v>2160</v>
      </c>
      <c r="I59" s="76">
        <v>4920</v>
      </c>
      <c r="J59" s="77">
        <v>3280</v>
      </c>
      <c r="K59" s="77">
        <v>2800</v>
      </c>
      <c r="L59" s="77">
        <v>2960</v>
      </c>
      <c r="M59" s="78">
        <v>2520</v>
      </c>
      <c r="N59" s="76">
        <v>4800</v>
      </c>
      <c r="O59" s="77">
        <v>3200</v>
      </c>
      <c r="P59" s="77">
        <v>2720</v>
      </c>
      <c r="Q59" s="77">
        <v>2880</v>
      </c>
      <c r="R59" s="78">
        <v>2480</v>
      </c>
      <c r="S59" s="76">
        <v>5280</v>
      </c>
      <c r="T59" s="77">
        <v>3520</v>
      </c>
      <c r="U59" s="77">
        <v>3000</v>
      </c>
      <c r="V59" s="77">
        <v>3200</v>
      </c>
      <c r="W59" s="78">
        <v>2720</v>
      </c>
      <c r="X59" s="76">
        <v>4560</v>
      </c>
      <c r="Y59" s="77">
        <v>3040</v>
      </c>
      <c r="Z59" s="77">
        <v>2600</v>
      </c>
      <c r="AA59" s="77">
        <v>2760</v>
      </c>
      <c r="AB59" s="78">
        <v>2360</v>
      </c>
      <c r="AC59" s="76">
        <v>4920</v>
      </c>
      <c r="AD59" s="77">
        <v>3280</v>
      </c>
      <c r="AE59" s="77">
        <v>2800</v>
      </c>
      <c r="AF59" s="77">
        <v>2960</v>
      </c>
      <c r="AG59" s="78">
        <v>2520</v>
      </c>
      <c r="AH59" s="76">
        <v>4560</v>
      </c>
      <c r="AI59" s="77">
        <v>3040</v>
      </c>
      <c r="AJ59" s="77">
        <v>2600</v>
      </c>
      <c r="AK59" s="77">
        <v>2760</v>
      </c>
      <c r="AL59" s="78">
        <v>2360</v>
      </c>
    </row>
    <row r="60" spans="1:38" ht="25.5">
      <c r="A60" s="43" t="s">
        <v>14</v>
      </c>
      <c r="B60" s="41" t="s">
        <v>173</v>
      </c>
      <c r="C60" s="75" t="s">
        <v>283</v>
      </c>
      <c r="D60" s="76">
        <v>3440</v>
      </c>
      <c r="E60" s="77">
        <v>3440</v>
      </c>
      <c r="F60" s="77">
        <v>2960</v>
      </c>
      <c r="G60" s="77">
        <v>0</v>
      </c>
      <c r="H60" s="78">
        <v>2680</v>
      </c>
      <c r="I60" s="76">
        <v>3920</v>
      </c>
      <c r="J60" s="77">
        <v>3920</v>
      </c>
      <c r="K60" s="77">
        <v>3360</v>
      </c>
      <c r="L60" s="77">
        <v>0</v>
      </c>
      <c r="M60" s="78">
        <v>3040</v>
      </c>
      <c r="N60" s="76">
        <v>3840</v>
      </c>
      <c r="O60" s="77">
        <v>3840</v>
      </c>
      <c r="P60" s="77">
        <v>3280</v>
      </c>
      <c r="Q60" s="77">
        <v>0</v>
      </c>
      <c r="R60" s="78">
        <v>2960</v>
      </c>
      <c r="S60" s="76">
        <v>4160</v>
      </c>
      <c r="T60" s="77">
        <v>4160</v>
      </c>
      <c r="U60" s="77">
        <v>3560</v>
      </c>
      <c r="V60" s="77">
        <v>0</v>
      </c>
      <c r="W60" s="78">
        <v>3200</v>
      </c>
      <c r="X60" s="76">
        <v>3680</v>
      </c>
      <c r="Y60" s="77">
        <v>3680</v>
      </c>
      <c r="Z60" s="77">
        <v>3160</v>
      </c>
      <c r="AA60" s="77">
        <v>0</v>
      </c>
      <c r="AB60" s="78">
        <v>2840</v>
      </c>
      <c r="AC60" s="76">
        <v>3920</v>
      </c>
      <c r="AD60" s="77">
        <v>3920</v>
      </c>
      <c r="AE60" s="77">
        <v>3360</v>
      </c>
      <c r="AF60" s="77">
        <v>0</v>
      </c>
      <c r="AG60" s="78">
        <v>3040</v>
      </c>
      <c r="AH60" s="76">
        <v>3680</v>
      </c>
      <c r="AI60" s="77">
        <v>3680</v>
      </c>
      <c r="AJ60" s="77">
        <v>3160</v>
      </c>
      <c r="AK60" s="77">
        <v>0</v>
      </c>
      <c r="AL60" s="78">
        <v>2840</v>
      </c>
    </row>
    <row r="61" spans="1:38" ht="25.5">
      <c r="A61" s="43" t="s">
        <v>15</v>
      </c>
      <c r="B61" s="41" t="s">
        <v>174</v>
      </c>
      <c r="C61" s="75" t="s">
        <v>284</v>
      </c>
      <c r="D61" s="76">
        <v>4560</v>
      </c>
      <c r="E61" s="77">
        <v>3040</v>
      </c>
      <c r="F61" s="77">
        <v>2600</v>
      </c>
      <c r="G61" s="77">
        <v>2760</v>
      </c>
      <c r="H61" s="78">
        <v>2360</v>
      </c>
      <c r="I61" s="76">
        <v>5280</v>
      </c>
      <c r="J61" s="77">
        <v>3520</v>
      </c>
      <c r="K61" s="77">
        <v>3000</v>
      </c>
      <c r="L61" s="77">
        <v>3200</v>
      </c>
      <c r="M61" s="78">
        <v>2720</v>
      </c>
      <c r="N61" s="76">
        <v>5160</v>
      </c>
      <c r="O61" s="77">
        <v>3440</v>
      </c>
      <c r="P61" s="77">
        <v>2960</v>
      </c>
      <c r="Q61" s="77">
        <v>3120</v>
      </c>
      <c r="R61" s="78">
        <v>2680</v>
      </c>
      <c r="S61" s="76">
        <v>5640</v>
      </c>
      <c r="T61" s="77">
        <v>3760</v>
      </c>
      <c r="U61" s="77">
        <v>3200</v>
      </c>
      <c r="V61" s="77">
        <v>3400</v>
      </c>
      <c r="W61" s="78">
        <v>2920</v>
      </c>
      <c r="X61" s="76">
        <v>4920</v>
      </c>
      <c r="Y61" s="77">
        <v>3280</v>
      </c>
      <c r="Z61" s="77">
        <v>2800</v>
      </c>
      <c r="AA61" s="77">
        <v>2960</v>
      </c>
      <c r="AB61" s="78">
        <v>2520</v>
      </c>
      <c r="AC61" s="76">
        <v>5280</v>
      </c>
      <c r="AD61" s="77">
        <v>3520</v>
      </c>
      <c r="AE61" s="77">
        <v>3000</v>
      </c>
      <c r="AF61" s="77">
        <v>3200</v>
      </c>
      <c r="AG61" s="78">
        <v>2720</v>
      </c>
      <c r="AH61" s="76">
        <v>4920</v>
      </c>
      <c r="AI61" s="77">
        <v>3280</v>
      </c>
      <c r="AJ61" s="77">
        <v>2800</v>
      </c>
      <c r="AK61" s="77">
        <v>2960</v>
      </c>
      <c r="AL61" s="78">
        <v>2520</v>
      </c>
    </row>
    <row r="62" spans="1:38" ht="25.5">
      <c r="A62" s="43" t="s">
        <v>16</v>
      </c>
      <c r="B62" s="41" t="s">
        <v>174</v>
      </c>
      <c r="C62" s="75" t="s">
        <v>295</v>
      </c>
      <c r="D62" s="76">
        <v>4440</v>
      </c>
      <c r="E62" s="77">
        <v>2960</v>
      </c>
      <c r="F62" s="77">
        <v>2520</v>
      </c>
      <c r="G62" s="77">
        <v>2680</v>
      </c>
      <c r="H62" s="78">
        <v>2280</v>
      </c>
      <c r="I62" s="76">
        <v>5160</v>
      </c>
      <c r="J62" s="77">
        <v>3440</v>
      </c>
      <c r="K62" s="77">
        <v>2960</v>
      </c>
      <c r="L62" s="77">
        <v>3120</v>
      </c>
      <c r="M62" s="78">
        <v>2680</v>
      </c>
      <c r="N62" s="76">
        <v>5040</v>
      </c>
      <c r="O62" s="77">
        <v>3360</v>
      </c>
      <c r="P62" s="77">
        <v>2880</v>
      </c>
      <c r="Q62" s="77">
        <v>3040</v>
      </c>
      <c r="R62" s="78">
        <v>2600</v>
      </c>
      <c r="S62" s="76">
        <v>5520</v>
      </c>
      <c r="T62" s="77">
        <v>3680</v>
      </c>
      <c r="U62" s="77">
        <v>3160</v>
      </c>
      <c r="V62" s="77">
        <v>3320</v>
      </c>
      <c r="W62" s="78">
        <v>2840</v>
      </c>
      <c r="X62" s="76">
        <v>4800</v>
      </c>
      <c r="Y62" s="77">
        <v>3200</v>
      </c>
      <c r="Z62" s="77">
        <v>2720</v>
      </c>
      <c r="AA62" s="77">
        <v>2880</v>
      </c>
      <c r="AB62" s="78">
        <v>2480</v>
      </c>
      <c r="AC62" s="76">
        <v>5160</v>
      </c>
      <c r="AD62" s="77">
        <v>3440</v>
      </c>
      <c r="AE62" s="77">
        <v>2960</v>
      </c>
      <c r="AF62" s="77">
        <v>3120</v>
      </c>
      <c r="AG62" s="78">
        <v>2680</v>
      </c>
      <c r="AH62" s="76">
        <v>4800</v>
      </c>
      <c r="AI62" s="77">
        <v>3200</v>
      </c>
      <c r="AJ62" s="77">
        <v>2720</v>
      </c>
      <c r="AK62" s="77">
        <v>2880</v>
      </c>
      <c r="AL62" s="78">
        <v>2480</v>
      </c>
    </row>
    <row r="63" spans="1:38" ht="30.75" customHeight="1">
      <c r="A63" s="43" t="s">
        <v>177</v>
      </c>
      <c r="B63" s="49" t="s">
        <v>174</v>
      </c>
      <c r="C63" s="79" t="s">
        <v>286</v>
      </c>
      <c r="D63" s="80">
        <v>5760</v>
      </c>
      <c r="E63" s="81">
        <v>3840</v>
      </c>
      <c r="F63" s="81">
        <v>3280</v>
      </c>
      <c r="G63" s="81">
        <v>3480</v>
      </c>
      <c r="H63" s="82">
        <v>2960</v>
      </c>
      <c r="I63" s="80">
        <v>6480</v>
      </c>
      <c r="J63" s="81">
        <v>4320</v>
      </c>
      <c r="K63" s="81">
        <v>3680</v>
      </c>
      <c r="L63" s="81">
        <v>3920</v>
      </c>
      <c r="M63" s="82">
        <v>3360</v>
      </c>
      <c r="N63" s="80">
        <v>6360</v>
      </c>
      <c r="O63" s="81">
        <v>4240</v>
      </c>
      <c r="P63" s="81">
        <v>3640</v>
      </c>
      <c r="Q63" s="81">
        <v>3840</v>
      </c>
      <c r="R63" s="82">
        <v>3280</v>
      </c>
      <c r="S63" s="80">
        <v>6840</v>
      </c>
      <c r="T63" s="81">
        <v>4560</v>
      </c>
      <c r="U63" s="81">
        <v>3880</v>
      </c>
      <c r="V63" s="81">
        <v>4120</v>
      </c>
      <c r="W63" s="82">
        <v>3520</v>
      </c>
      <c r="X63" s="80">
        <v>6120</v>
      </c>
      <c r="Y63" s="81">
        <v>4080</v>
      </c>
      <c r="Z63" s="81">
        <v>3480</v>
      </c>
      <c r="AA63" s="81">
        <v>3680</v>
      </c>
      <c r="AB63" s="82">
        <v>3160</v>
      </c>
      <c r="AC63" s="80">
        <v>6480</v>
      </c>
      <c r="AD63" s="81">
        <v>4320</v>
      </c>
      <c r="AE63" s="81">
        <v>3680</v>
      </c>
      <c r="AF63" s="81">
        <v>3920</v>
      </c>
      <c r="AG63" s="82">
        <v>3360</v>
      </c>
      <c r="AH63" s="80">
        <v>6120</v>
      </c>
      <c r="AI63" s="81">
        <v>4080</v>
      </c>
      <c r="AJ63" s="81">
        <v>3480</v>
      </c>
      <c r="AK63" s="81">
        <v>3680</v>
      </c>
      <c r="AL63" s="82">
        <v>3160</v>
      </c>
    </row>
    <row r="64" spans="1:38" ht="30.75" customHeight="1">
      <c r="A64" s="43" t="s">
        <v>12</v>
      </c>
      <c r="B64" s="41" t="s">
        <v>174</v>
      </c>
      <c r="C64" s="75" t="s">
        <v>287</v>
      </c>
      <c r="D64" s="80">
        <v>5520</v>
      </c>
      <c r="E64" s="81">
        <v>3680</v>
      </c>
      <c r="F64" s="81">
        <v>3160</v>
      </c>
      <c r="G64" s="81">
        <v>3320</v>
      </c>
      <c r="H64" s="82">
        <v>2840</v>
      </c>
      <c r="I64" s="80">
        <v>6240</v>
      </c>
      <c r="J64" s="81">
        <v>4160</v>
      </c>
      <c r="K64" s="81">
        <v>3560</v>
      </c>
      <c r="L64" s="81">
        <v>3760</v>
      </c>
      <c r="M64" s="82">
        <v>3200</v>
      </c>
      <c r="N64" s="80">
        <v>6120</v>
      </c>
      <c r="O64" s="81">
        <v>4080</v>
      </c>
      <c r="P64" s="81">
        <v>3480</v>
      </c>
      <c r="Q64" s="81">
        <v>3680</v>
      </c>
      <c r="R64" s="82">
        <v>3160</v>
      </c>
      <c r="S64" s="80">
        <v>6600</v>
      </c>
      <c r="T64" s="81">
        <v>4400</v>
      </c>
      <c r="U64" s="81">
        <v>3760</v>
      </c>
      <c r="V64" s="81">
        <v>3960</v>
      </c>
      <c r="W64" s="82">
        <v>3400</v>
      </c>
      <c r="X64" s="80">
        <v>5880</v>
      </c>
      <c r="Y64" s="81">
        <v>3920</v>
      </c>
      <c r="Z64" s="81">
        <v>3360</v>
      </c>
      <c r="AA64" s="81">
        <v>3560</v>
      </c>
      <c r="AB64" s="82">
        <v>3040</v>
      </c>
      <c r="AC64" s="80">
        <v>6240</v>
      </c>
      <c r="AD64" s="81">
        <v>4160</v>
      </c>
      <c r="AE64" s="81">
        <v>3560</v>
      </c>
      <c r="AF64" s="81">
        <v>3760</v>
      </c>
      <c r="AG64" s="82">
        <v>3200</v>
      </c>
      <c r="AH64" s="80">
        <v>5880</v>
      </c>
      <c r="AI64" s="81">
        <v>3920</v>
      </c>
      <c r="AJ64" s="81">
        <v>3360</v>
      </c>
      <c r="AK64" s="81">
        <v>3560</v>
      </c>
      <c r="AL64" s="82">
        <v>3040</v>
      </c>
    </row>
    <row r="65" spans="1:38" ht="30" customHeight="1">
      <c r="A65" s="43" t="s">
        <v>17</v>
      </c>
      <c r="B65" s="41" t="s">
        <v>174</v>
      </c>
      <c r="C65" s="75" t="s">
        <v>288</v>
      </c>
      <c r="D65" s="80">
        <v>5960</v>
      </c>
      <c r="E65" s="81">
        <v>3960</v>
      </c>
      <c r="F65" s="81">
        <v>3400</v>
      </c>
      <c r="G65" s="81">
        <v>3600</v>
      </c>
      <c r="H65" s="82">
        <v>3080</v>
      </c>
      <c r="I65" s="80">
        <v>6680</v>
      </c>
      <c r="J65" s="81">
        <v>4440</v>
      </c>
      <c r="K65" s="81">
        <v>3800</v>
      </c>
      <c r="L65" s="81">
        <v>4000</v>
      </c>
      <c r="M65" s="82">
        <v>3400</v>
      </c>
      <c r="N65" s="80">
        <v>6560</v>
      </c>
      <c r="O65" s="81">
        <v>4360</v>
      </c>
      <c r="P65" s="81">
        <v>3720</v>
      </c>
      <c r="Q65" s="81">
        <v>3960</v>
      </c>
      <c r="R65" s="82">
        <v>3400</v>
      </c>
      <c r="S65" s="80">
        <v>7040</v>
      </c>
      <c r="T65" s="81">
        <v>4680</v>
      </c>
      <c r="U65" s="81">
        <v>4000</v>
      </c>
      <c r="V65" s="81">
        <v>4240</v>
      </c>
      <c r="W65" s="82">
        <v>3640</v>
      </c>
      <c r="X65" s="80">
        <v>6320</v>
      </c>
      <c r="Y65" s="81">
        <v>4200</v>
      </c>
      <c r="Z65" s="81">
        <v>3600</v>
      </c>
      <c r="AA65" s="81">
        <v>3800</v>
      </c>
      <c r="AB65" s="82">
        <v>3240</v>
      </c>
      <c r="AC65" s="80">
        <v>6680</v>
      </c>
      <c r="AD65" s="81">
        <v>4440</v>
      </c>
      <c r="AE65" s="81">
        <v>3800</v>
      </c>
      <c r="AF65" s="81">
        <v>4000</v>
      </c>
      <c r="AG65" s="82">
        <v>3400</v>
      </c>
      <c r="AH65" s="80">
        <v>6320</v>
      </c>
      <c r="AI65" s="81">
        <v>4200</v>
      </c>
      <c r="AJ65" s="81">
        <v>3600</v>
      </c>
      <c r="AK65" s="81">
        <v>3800</v>
      </c>
      <c r="AL65" s="82">
        <v>3240</v>
      </c>
    </row>
    <row r="66" spans="1:38" ht="27" customHeight="1">
      <c r="A66" s="43" t="s">
        <v>18</v>
      </c>
      <c r="B66" s="41" t="s">
        <v>174</v>
      </c>
      <c r="C66" s="75" t="s">
        <v>289</v>
      </c>
      <c r="D66" s="80">
        <v>3440</v>
      </c>
      <c r="E66" s="81">
        <v>3440</v>
      </c>
      <c r="F66" s="81">
        <v>2960</v>
      </c>
      <c r="G66" s="81">
        <v>0</v>
      </c>
      <c r="H66" s="82">
        <v>2680</v>
      </c>
      <c r="I66" s="80">
        <v>3920</v>
      </c>
      <c r="J66" s="81">
        <v>3920</v>
      </c>
      <c r="K66" s="81">
        <v>3360</v>
      </c>
      <c r="L66" s="81">
        <v>0</v>
      </c>
      <c r="M66" s="82">
        <v>3040</v>
      </c>
      <c r="N66" s="80">
        <v>3840</v>
      </c>
      <c r="O66" s="81">
        <v>3840</v>
      </c>
      <c r="P66" s="81">
        <v>3280</v>
      </c>
      <c r="Q66" s="81">
        <v>0</v>
      </c>
      <c r="R66" s="82">
        <v>2960</v>
      </c>
      <c r="S66" s="80">
        <v>4160</v>
      </c>
      <c r="T66" s="81">
        <v>4160</v>
      </c>
      <c r="U66" s="81">
        <v>3560</v>
      </c>
      <c r="V66" s="81">
        <v>0</v>
      </c>
      <c r="W66" s="82">
        <v>3200</v>
      </c>
      <c r="X66" s="80">
        <v>3680</v>
      </c>
      <c r="Y66" s="81">
        <v>3680</v>
      </c>
      <c r="Z66" s="81">
        <v>3160</v>
      </c>
      <c r="AA66" s="81">
        <v>0</v>
      </c>
      <c r="AB66" s="82">
        <v>2840</v>
      </c>
      <c r="AC66" s="80">
        <v>3920</v>
      </c>
      <c r="AD66" s="81">
        <v>3920</v>
      </c>
      <c r="AE66" s="81">
        <v>3360</v>
      </c>
      <c r="AF66" s="81">
        <v>0</v>
      </c>
      <c r="AG66" s="82">
        <v>3040</v>
      </c>
      <c r="AH66" s="80">
        <v>3680</v>
      </c>
      <c r="AI66" s="81">
        <v>3680</v>
      </c>
      <c r="AJ66" s="81">
        <v>3160</v>
      </c>
      <c r="AK66" s="81">
        <v>0</v>
      </c>
      <c r="AL66" s="82">
        <v>2840</v>
      </c>
    </row>
    <row r="67" spans="1:38" ht="38.25" customHeight="1">
      <c r="A67" s="43" t="s">
        <v>175</v>
      </c>
      <c r="B67" s="44" t="s">
        <v>174</v>
      </c>
      <c r="C67" s="83" t="s">
        <v>290</v>
      </c>
      <c r="D67" s="80">
        <v>3480</v>
      </c>
      <c r="E67" s="81">
        <v>3480</v>
      </c>
      <c r="F67" s="81">
        <v>2960</v>
      </c>
      <c r="G67" s="81">
        <v>0</v>
      </c>
      <c r="H67" s="82">
        <v>2720</v>
      </c>
      <c r="I67" s="80">
        <v>3960</v>
      </c>
      <c r="J67" s="81">
        <v>3960</v>
      </c>
      <c r="K67" s="81">
        <v>3400</v>
      </c>
      <c r="L67" s="81">
        <v>0</v>
      </c>
      <c r="M67" s="82">
        <v>3080</v>
      </c>
      <c r="N67" s="80">
        <v>3880</v>
      </c>
      <c r="O67" s="81">
        <v>3880</v>
      </c>
      <c r="P67" s="81">
        <v>3320</v>
      </c>
      <c r="Q67" s="81">
        <v>0</v>
      </c>
      <c r="R67" s="82">
        <v>3000</v>
      </c>
      <c r="S67" s="80">
        <v>4200</v>
      </c>
      <c r="T67" s="81">
        <v>4200</v>
      </c>
      <c r="U67" s="81">
        <v>3600</v>
      </c>
      <c r="V67" s="81">
        <v>0</v>
      </c>
      <c r="W67" s="82">
        <v>3240</v>
      </c>
      <c r="X67" s="80">
        <v>3720</v>
      </c>
      <c r="Y67" s="81">
        <v>3720</v>
      </c>
      <c r="Z67" s="81">
        <v>3200</v>
      </c>
      <c r="AA67" s="81">
        <v>0</v>
      </c>
      <c r="AB67" s="82">
        <v>2880</v>
      </c>
      <c r="AC67" s="80">
        <v>3960</v>
      </c>
      <c r="AD67" s="81">
        <v>3960</v>
      </c>
      <c r="AE67" s="81">
        <v>3400</v>
      </c>
      <c r="AF67" s="81">
        <v>0</v>
      </c>
      <c r="AG67" s="82">
        <v>3080</v>
      </c>
      <c r="AH67" s="80">
        <v>3720</v>
      </c>
      <c r="AI67" s="81">
        <v>3720</v>
      </c>
      <c r="AJ67" s="81">
        <v>3200</v>
      </c>
      <c r="AK67" s="81">
        <v>0</v>
      </c>
      <c r="AL67" s="82">
        <v>2880</v>
      </c>
    </row>
    <row r="68" spans="1:38" ht="33" customHeight="1">
      <c r="A68" s="43" t="s">
        <v>19</v>
      </c>
      <c r="B68" s="44" t="s">
        <v>174</v>
      </c>
      <c r="C68" s="83" t="s">
        <v>296</v>
      </c>
      <c r="D68" s="80">
        <v>3440</v>
      </c>
      <c r="E68" s="81">
        <v>3440</v>
      </c>
      <c r="F68" s="81">
        <v>2960</v>
      </c>
      <c r="G68" s="81">
        <v>0</v>
      </c>
      <c r="H68" s="82">
        <v>2680</v>
      </c>
      <c r="I68" s="80">
        <v>3920</v>
      </c>
      <c r="J68" s="81">
        <v>3920</v>
      </c>
      <c r="K68" s="81">
        <v>3360</v>
      </c>
      <c r="L68" s="81">
        <v>0</v>
      </c>
      <c r="M68" s="82">
        <v>3040</v>
      </c>
      <c r="N68" s="80">
        <v>3840</v>
      </c>
      <c r="O68" s="81">
        <v>3840</v>
      </c>
      <c r="P68" s="81">
        <v>3280</v>
      </c>
      <c r="Q68" s="81">
        <v>0</v>
      </c>
      <c r="R68" s="82">
        <v>2960</v>
      </c>
      <c r="S68" s="80">
        <v>4160</v>
      </c>
      <c r="T68" s="81">
        <v>4160</v>
      </c>
      <c r="U68" s="81">
        <v>3560</v>
      </c>
      <c r="V68" s="81">
        <v>0</v>
      </c>
      <c r="W68" s="82">
        <v>3200</v>
      </c>
      <c r="X68" s="80">
        <v>3680</v>
      </c>
      <c r="Y68" s="81">
        <v>3680</v>
      </c>
      <c r="Z68" s="81">
        <v>3160</v>
      </c>
      <c r="AA68" s="81">
        <v>0</v>
      </c>
      <c r="AB68" s="82">
        <v>2840</v>
      </c>
      <c r="AC68" s="80">
        <v>3920</v>
      </c>
      <c r="AD68" s="81">
        <v>3920</v>
      </c>
      <c r="AE68" s="81">
        <v>3360</v>
      </c>
      <c r="AF68" s="81">
        <v>0</v>
      </c>
      <c r="AG68" s="82">
        <v>3040</v>
      </c>
      <c r="AH68" s="80">
        <v>3680</v>
      </c>
      <c r="AI68" s="81">
        <v>3680</v>
      </c>
      <c r="AJ68" s="81">
        <v>3160</v>
      </c>
      <c r="AK68" s="81">
        <v>0</v>
      </c>
      <c r="AL68" s="82">
        <v>2840</v>
      </c>
    </row>
    <row r="69" spans="1:38" ht="46.5" customHeight="1">
      <c r="A69" s="43" t="s">
        <v>176</v>
      </c>
      <c r="B69" s="44" t="s">
        <v>174</v>
      </c>
      <c r="C69" s="83" t="s">
        <v>292</v>
      </c>
      <c r="D69" s="80">
        <v>3480</v>
      </c>
      <c r="E69" s="81">
        <v>3480</v>
      </c>
      <c r="F69" s="81">
        <v>2960</v>
      </c>
      <c r="G69" s="81">
        <v>0</v>
      </c>
      <c r="H69" s="82">
        <v>2720</v>
      </c>
      <c r="I69" s="80">
        <v>3960</v>
      </c>
      <c r="J69" s="81">
        <v>3960</v>
      </c>
      <c r="K69" s="81">
        <v>3400</v>
      </c>
      <c r="L69" s="81">
        <v>0</v>
      </c>
      <c r="M69" s="82">
        <v>3080</v>
      </c>
      <c r="N69" s="80">
        <v>3880</v>
      </c>
      <c r="O69" s="81">
        <v>3880</v>
      </c>
      <c r="P69" s="81">
        <v>3320</v>
      </c>
      <c r="Q69" s="81">
        <v>0</v>
      </c>
      <c r="R69" s="82">
        <v>3000</v>
      </c>
      <c r="S69" s="80">
        <v>4200</v>
      </c>
      <c r="T69" s="81">
        <v>4200</v>
      </c>
      <c r="U69" s="81">
        <v>3600</v>
      </c>
      <c r="V69" s="81">
        <v>0</v>
      </c>
      <c r="W69" s="82">
        <v>3240</v>
      </c>
      <c r="X69" s="80">
        <v>3720</v>
      </c>
      <c r="Y69" s="81">
        <v>3720</v>
      </c>
      <c r="Z69" s="81">
        <v>3200</v>
      </c>
      <c r="AA69" s="81">
        <v>0</v>
      </c>
      <c r="AB69" s="82">
        <v>2880</v>
      </c>
      <c r="AC69" s="80">
        <v>3960</v>
      </c>
      <c r="AD69" s="81">
        <v>3960</v>
      </c>
      <c r="AE69" s="81">
        <v>3400</v>
      </c>
      <c r="AF69" s="81">
        <v>0</v>
      </c>
      <c r="AG69" s="82">
        <v>3080</v>
      </c>
      <c r="AH69" s="80">
        <v>3720</v>
      </c>
      <c r="AI69" s="81">
        <v>3720</v>
      </c>
      <c r="AJ69" s="81">
        <v>3200</v>
      </c>
      <c r="AK69" s="81">
        <v>0</v>
      </c>
      <c r="AL69" s="82">
        <v>2880</v>
      </c>
    </row>
    <row r="70" spans="1:38" ht="27" customHeight="1">
      <c r="A70" s="43" t="s">
        <v>20</v>
      </c>
      <c r="B70" s="41" t="s">
        <v>174</v>
      </c>
      <c r="C70" s="75" t="s">
        <v>293</v>
      </c>
      <c r="D70" s="80">
        <v>3840</v>
      </c>
      <c r="E70" s="81">
        <v>3840</v>
      </c>
      <c r="F70" s="81">
        <v>3280</v>
      </c>
      <c r="G70" s="81">
        <v>0</v>
      </c>
      <c r="H70" s="82">
        <v>2960</v>
      </c>
      <c r="I70" s="80">
        <v>4320</v>
      </c>
      <c r="J70" s="81">
        <v>4320</v>
      </c>
      <c r="K70" s="81">
        <v>3680</v>
      </c>
      <c r="L70" s="81">
        <v>0</v>
      </c>
      <c r="M70" s="82">
        <v>3320</v>
      </c>
      <c r="N70" s="80">
        <v>4240</v>
      </c>
      <c r="O70" s="81">
        <v>4240</v>
      </c>
      <c r="P70" s="81">
        <v>3640</v>
      </c>
      <c r="Q70" s="81">
        <v>0</v>
      </c>
      <c r="R70" s="82">
        <v>3280</v>
      </c>
      <c r="S70" s="80">
        <v>4560</v>
      </c>
      <c r="T70" s="81">
        <v>4560</v>
      </c>
      <c r="U70" s="81">
        <v>3880</v>
      </c>
      <c r="V70" s="81">
        <v>0</v>
      </c>
      <c r="W70" s="82">
        <v>3520</v>
      </c>
      <c r="X70" s="80">
        <v>4080</v>
      </c>
      <c r="Y70" s="81">
        <v>4080</v>
      </c>
      <c r="Z70" s="81">
        <v>3480</v>
      </c>
      <c r="AA70" s="81">
        <v>0</v>
      </c>
      <c r="AB70" s="82">
        <v>3160</v>
      </c>
      <c r="AC70" s="80">
        <v>4320</v>
      </c>
      <c r="AD70" s="81">
        <v>4320</v>
      </c>
      <c r="AE70" s="81">
        <v>3680</v>
      </c>
      <c r="AF70" s="81">
        <v>0</v>
      </c>
      <c r="AG70" s="82">
        <v>3320</v>
      </c>
      <c r="AH70" s="80">
        <v>4080</v>
      </c>
      <c r="AI70" s="81">
        <v>4080</v>
      </c>
      <c r="AJ70" s="81">
        <v>3480</v>
      </c>
      <c r="AK70" s="81">
        <v>0</v>
      </c>
      <c r="AL70" s="82">
        <v>3160</v>
      </c>
    </row>
    <row r="71" spans="1:38" ht="33.75" customHeight="1" thickBot="1">
      <c r="A71" s="72" t="s">
        <v>21</v>
      </c>
      <c r="B71" s="46" t="s">
        <v>6</v>
      </c>
      <c r="C71" s="84" t="s">
        <v>297</v>
      </c>
      <c r="D71" s="85">
        <v>7040</v>
      </c>
      <c r="E71" s="86">
        <v>4680</v>
      </c>
      <c r="F71" s="86">
        <v>4000</v>
      </c>
      <c r="G71" s="86">
        <v>4240</v>
      </c>
      <c r="H71" s="87">
        <v>3480</v>
      </c>
      <c r="I71" s="85">
        <v>7520</v>
      </c>
      <c r="J71" s="86">
        <v>5000</v>
      </c>
      <c r="K71" s="86">
        <v>4280</v>
      </c>
      <c r="L71" s="86">
        <v>4520</v>
      </c>
      <c r="M71" s="87">
        <v>3880</v>
      </c>
      <c r="N71" s="85">
        <v>7400</v>
      </c>
      <c r="O71" s="86">
        <v>4920</v>
      </c>
      <c r="P71" s="86">
        <v>4200</v>
      </c>
      <c r="Q71" s="86">
        <v>4440</v>
      </c>
      <c r="R71" s="87">
        <v>3800</v>
      </c>
      <c r="S71" s="85">
        <v>7880</v>
      </c>
      <c r="T71" s="86">
        <v>5240</v>
      </c>
      <c r="U71" s="86">
        <v>4480</v>
      </c>
      <c r="V71" s="86">
        <v>4720</v>
      </c>
      <c r="W71" s="87">
        <v>4040</v>
      </c>
      <c r="X71" s="85">
        <v>7160</v>
      </c>
      <c r="Y71" s="86">
        <v>4760</v>
      </c>
      <c r="Z71" s="86">
        <v>4080</v>
      </c>
      <c r="AA71" s="86">
        <v>4320</v>
      </c>
      <c r="AB71" s="87">
        <v>3680</v>
      </c>
      <c r="AC71" s="85">
        <v>7520</v>
      </c>
      <c r="AD71" s="86">
        <v>5000</v>
      </c>
      <c r="AE71" s="86">
        <v>4280</v>
      </c>
      <c r="AF71" s="86">
        <v>4520</v>
      </c>
      <c r="AG71" s="87">
        <v>3880</v>
      </c>
      <c r="AH71" s="85">
        <v>7160</v>
      </c>
      <c r="AI71" s="86">
        <v>4760</v>
      </c>
      <c r="AJ71" s="86">
        <v>4080</v>
      </c>
      <c r="AK71" s="86">
        <v>4320</v>
      </c>
      <c r="AL71" s="87">
        <v>3680</v>
      </c>
    </row>
    <row r="72" spans="1:18" ht="15">
      <c r="A72" s="245" t="s">
        <v>179</v>
      </c>
      <c r="B72" s="245"/>
      <c r="C72" s="245"/>
      <c r="D72" s="250" t="s">
        <v>178</v>
      </c>
      <c r="E72" s="250"/>
      <c r="F72" s="250"/>
      <c r="G72" s="250"/>
      <c r="H72" s="250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15">
      <c r="A73" s="2"/>
      <c r="B73" s="2"/>
      <c r="C73" s="2"/>
      <c r="D73" s="1"/>
      <c r="E73" s="1"/>
      <c r="F73" s="1"/>
      <c r="G73" s="1"/>
      <c r="H73" s="1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15">
      <c r="A74" s="3" t="s">
        <v>181</v>
      </c>
      <c r="B74" s="3"/>
      <c r="C74" s="3"/>
      <c r="D74" s="1"/>
      <c r="E74" s="1"/>
      <c r="F74" s="1"/>
      <c r="G74" s="1"/>
      <c r="H74" s="1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</sheetData>
  <sheetProtection/>
  <mergeCells count="55">
    <mergeCell ref="A4:C4"/>
    <mergeCell ref="D4:H4"/>
    <mergeCell ref="I4:M4"/>
    <mergeCell ref="N4:R4"/>
    <mergeCell ref="A5:C5"/>
    <mergeCell ref="D5:H5"/>
    <mergeCell ref="I5:M5"/>
    <mergeCell ref="N5:R5"/>
    <mergeCell ref="A24:C24"/>
    <mergeCell ref="D24:H24"/>
    <mergeCell ref="A28:C28"/>
    <mergeCell ref="D28:H28"/>
    <mergeCell ref="I28:M28"/>
    <mergeCell ref="N28:R28"/>
    <mergeCell ref="A29:C29"/>
    <mergeCell ref="D29:H29"/>
    <mergeCell ref="I29:M29"/>
    <mergeCell ref="N29:R29"/>
    <mergeCell ref="A48:C48"/>
    <mergeCell ref="D48:H48"/>
    <mergeCell ref="A52:C52"/>
    <mergeCell ref="D52:H52"/>
    <mergeCell ref="I52:M52"/>
    <mergeCell ref="N52:R52"/>
    <mergeCell ref="A53:C53"/>
    <mergeCell ref="D53:H53"/>
    <mergeCell ref="I53:M53"/>
    <mergeCell ref="N53:R53"/>
    <mergeCell ref="A72:C72"/>
    <mergeCell ref="D72:H72"/>
    <mergeCell ref="B2:J2"/>
    <mergeCell ref="S4:W4"/>
    <mergeCell ref="X4:AB4"/>
    <mergeCell ref="AC4:AG4"/>
    <mergeCell ref="S5:W5"/>
    <mergeCell ref="X5:AB5"/>
    <mergeCell ref="AC5:AG5"/>
    <mergeCell ref="S28:W28"/>
    <mergeCell ref="AC28:AG28"/>
    <mergeCell ref="S29:W29"/>
    <mergeCell ref="X29:AB29"/>
    <mergeCell ref="AC29:AG29"/>
    <mergeCell ref="S52:W52"/>
    <mergeCell ref="X52:AB52"/>
    <mergeCell ref="AC52:AG52"/>
    <mergeCell ref="S53:W53"/>
    <mergeCell ref="X53:AB53"/>
    <mergeCell ref="AC53:AG53"/>
    <mergeCell ref="AH4:AL4"/>
    <mergeCell ref="AH5:AL5"/>
    <mergeCell ref="AH28:AL28"/>
    <mergeCell ref="AH29:AL29"/>
    <mergeCell ref="AH52:AL52"/>
    <mergeCell ref="AH53:AL53"/>
    <mergeCell ref="X28:AB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N8"/>
  <sheetViews>
    <sheetView zoomScalePageLayoutView="0" workbookViewId="0" topLeftCell="A1">
      <selection activeCell="D17" sqref="D17"/>
    </sheetView>
  </sheetViews>
  <sheetFormatPr defaultColWidth="9.140625" defaultRowHeight="15"/>
  <sheetData>
    <row r="2" spans="1:14" ht="15">
      <c r="A2" s="48"/>
      <c r="B2" s="48"/>
      <c r="C2" s="234" t="s">
        <v>299</v>
      </c>
      <c r="D2" s="234"/>
      <c r="E2" s="234"/>
      <c r="F2" s="234"/>
      <c r="G2" s="48"/>
      <c r="H2" s="48"/>
      <c r="I2" s="48"/>
      <c r="J2" s="48"/>
      <c r="K2" s="48"/>
      <c r="L2" s="48"/>
      <c r="M2" s="48"/>
      <c r="N2" s="48"/>
    </row>
    <row r="3" spans="1:14" ht="15">
      <c r="A3" s="48"/>
      <c r="B3" s="48"/>
      <c r="C3" s="234"/>
      <c r="D3" s="234"/>
      <c r="E3" s="234"/>
      <c r="F3" s="234"/>
      <c r="G3" s="48"/>
      <c r="H3" s="48"/>
      <c r="I3" s="48"/>
      <c r="J3" s="48"/>
      <c r="K3" s="48"/>
      <c r="L3" s="48"/>
      <c r="M3" s="48"/>
      <c r="N3" s="48"/>
    </row>
    <row r="4" spans="1:14" ht="15">
      <c r="A4" s="234" t="s">
        <v>300</v>
      </c>
      <c r="B4" s="234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15.75">
      <c r="A5" s="235" t="s">
        <v>301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5">
      <c r="A6" s="255" t="s">
        <v>302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</row>
    <row r="7" spans="1:14" ht="15">
      <c r="A7" s="48" t="s">
        <v>303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</sheetData>
  <sheetProtection/>
  <mergeCells count="1">
    <mergeCell ref="A6:N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45"/>
  <sheetViews>
    <sheetView zoomScale="80" zoomScaleNormal="80" zoomScalePageLayoutView="0" workbookViewId="0" topLeftCell="A1">
      <selection activeCell="A5" sqref="A5:M5"/>
    </sheetView>
  </sheetViews>
  <sheetFormatPr defaultColWidth="9.140625" defaultRowHeight="15"/>
  <cols>
    <col min="1" max="1" width="6.140625" style="107" customWidth="1"/>
    <col min="2" max="2" width="100.00390625" style="107" customWidth="1"/>
    <col min="3" max="3" width="17.28125" style="107" customWidth="1"/>
    <col min="4" max="4" width="11.57421875" style="107" hidden="1" customWidth="1"/>
    <col min="5" max="5" width="13.7109375" style="107" hidden="1" customWidth="1"/>
    <col min="6" max="6" width="11.57421875" style="107" hidden="1" customWidth="1"/>
    <col min="7" max="7" width="13.7109375" style="107" hidden="1" customWidth="1"/>
    <col min="8" max="8" width="11.57421875" style="107" hidden="1" customWidth="1"/>
    <col min="9" max="9" width="13.7109375" style="107" hidden="1" customWidth="1"/>
    <col min="10" max="10" width="11.57421875" style="107" customWidth="1"/>
    <col min="11" max="11" width="16.8515625" style="107" customWidth="1"/>
    <col min="12" max="12" width="11.57421875" style="107" hidden="1" customWidth="1"/>
    <col min="13" max="13" width="13.7109375" style="107" hidden="1" customWidth="1"/>
    <col min="14" max="22" width="9.140625" style="107" customWidth="1"/>
    <col min="23" max="26" width="0" style="107" hidden="1" customWidth="1"/>
    <col min="27" max="16384" width="9.140625" style="107" customWidth="1"/>
  </cols>
  <sheetData>
    <row r="1" spans="2:13" ht="23.25">
      <c r="B1" s="107" t="s">
        <v>233</v>
      </c>
      <c r="K1" s="108"/>
      <c r="L1" s="109"/>
      <c r="M1" s="110" t="s">
        <v>234</v>
      </c>
    </row>
    <row r="2" spans="1:13" ht="24">
      <c r="A2" s="262" t="s">
        <v>235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24" customHeight="1">
      <c r="A3" s="264" t="s">
        <v>251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31.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102" customHeight="1" thickBot="1">
      <c r="A5" s="264" t="s">
        <v>236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spans="1:13" ht="48.75" thickBot="1">
      <c r="A6" s="265" t="s">
        <v>24</v>
      </c>
      <c r="B6" s="267" t="s">
        <v>25</v>
      </c>
      <c r="C6" s="268"/>
      <c r="D6" s="268"/>
      <c r="E6" s="268"/>
      <c r="F6" s="268"/>
      <c r="G6" s="268"/>
      <c r="H6" s="268"/>
      <c r="I6" s="268"/>
      <c r="J6" s="269"/>
      <c r="K6" s="111" t="s">
        <v>26</v>
      </c>
      <c r="L6" s="99" t="s">
        <v>26</v>
      </c>
      <c r="M6" s="112" t="s">
        <v>237</v>
      </c>
    </row>
    <row r="7" spans="1:25" ht="57" thickBot="1">
      <c r="A7" s="266"/>
      <c r="B7" s="270"/>
      <c r="C7" s="271"/>
      <c r="D7" s="271"/>
      <c r="E7" s="271"/>
      <c r="F7" s="271"/>
      <c r="G7" s="271"/>
      <c r="H7" s="271"/>
      <c r="I7" s="271"/>
      <c r="J7" s="272"/>
      <c r="K7" s="113">
        <v>18</v>
      </c>
      <c r="L7" s="114">
        <v>21</v>
      </c>
      <c r="M7" s="115" t="s">
        <v>238</v>
      </c>
      <c r="W7" s="256" t="s">
        <v>239</v>
      </c>
      <c r="Y7" s="116" t="s">
        <v>237</v>
      </c>
    </row>
    <row r="8" spans="1:25" ht="21" thickBot="1">
      <c r="A8" s="117">
        <v>1</v>
      </c>
      <c r="B8" s="118" t="s">
        <v>27</v>
      </c>
      <c r="C8" s="119"/>
      <c r="D8" s="119"/>
      <c r="E8" s="119"/>
      <c r="F8" s="119"/>
      <c r="G8" s="119"/>
      <c r="H8" s="119"/>
      <c r="I8" s="119"/>
      <c r="J8" s="120"/>
      <c r="K8" s="177">
        <v>1</v>
      </c>
      <c r="L8" s="121">
        <v>1</v>
      </c>
      <c r="M8" s="122">
        <f>L8*W9</f>
        <v>370</v>
      </c>
      <c r="W8" s="257"/>
      <c r="Y8" s="123" t="s">
        <v>240</v>
      </c>
    </row>
    <row r="9" spans="1:25" ht="21" thickBot="1">
      <c r="A9" s="117">
        <v>2</v>
      </c>
      <c r="B9" s="118" t="s">
        <v>28</v>
      </c>
      <c r="C9" s="119"/>
      <c r="D9" s="119"/>
      <c r="E9" s="119"/>
      <c r="F9" s="119"/>
      <c r="G9" s="119"/>
      <c r="H9" s="119"/>
      <c r="I9" s="119"/>
      <c r="J9" s="120"/>
      <c r="K9" s="177">
        <v>1</v>
      </c>
      <c r="L9" s="124">
        <v>2</v>
      </c>
      <c r="M9" s="122">
        <f>L9*W10</f>
        <v>540</v>
      </c>
      <c r="W9" s="125">
        <v>370</v>
      </c>
      <c r="Y9" s="126">
        <f>C8*W9</f>
        <v>0</v>
      </c>
    </row>
    <row r="10" spans="1:25" ht="21" thickBot="1">
      <c r="A10" s="117">
        <v>3</v>
      </c>
      <c r="B10" s="118" t="s">
        <v>53</v>
      </c>
      <c r="C10" s="119"/>
      <c r="D10" s="119"/>
      <c r="E10" s="119"/>
      <c r="F10" s="119"/>
      <c r="G10" s="119"/>
      <c r="H10" s="119"/>
      <c r="I10" s="119"/>
      <c r="J10" s="120"/>
      <c r="K10" s="177">
        <v>1</v>
      </c>
      <c r="L10" s="124">
        <v>1</v>
      </c>
      <c r="M10" s="122">
        <f>L10*W11</f>
        <v>270</v>
      </c>
      <c r="W10" s="125">
        <v>270</v>
      </c>
      <c r="Y10" s="126">
        <f>C9*W10</f>
        <v>0</v>
      </c>
    </row>
    <row r="11" spans="1:25" ht="21" thickBot="1">
      <c r="A11" s="117">
        <v>4</v>
      </c>
      <c r="B11" s="118" t="s">
        <v>30</v>
      </c>
      <c r="C11" s="119"/>
      <c r="D11" s="119"/>
      <c r="E11" s="119"/>
      <c r="F11" s="119"/>
      <c r="G11" s="119"/>
      <c r="H11" s="119"/>
      <c r="I11" s="119"/>
      <c r="J11" s="120"/>
      <c r="K11" s="177">
        <v>1</v>
      </c>
      <c r="L11" s="124">
        <v>2</v>
      </c>
      <c r="M11" s="122">
        <f>L11*W12</f>
        <v>740</v>
      </c>
      <c r="W11" s="125">
        <v>270</v>
      </c>
      <c r="Y11" s="126">
        <f>C10*W11</f>
        <v>0</v>
      </c>
    </row>
    <row r="12" spans="1:25" ht="21" thickBot="1">
      <c r="A12" s="117">
        <v>5</v>
      </c>
      <c r="B12" s="118" t="s">
        <v>241</v>
      </c>
      <c r="C12" s="119"/>
      <c r="D12" s="119"/>
      <c r="E12" s="119"/>
      <c r="F12" s="119"/>
      <c r="G12" s="119"/>
      <c r="H12" s="119"/>
      <c r="I12" s="119"/>
      <c r="J12" s="120"/>
      <c r="K12" s="177">
        <v>1</v>
      </c>
      <c r="L12" s="124">
        <v>1</v>
      </c>
      <c r="M12" s="122">
        <f>W13*L12</f>
        <v>195</v>
      </c>
      <c r="W12" s="125">
        <v>370</v>
      </c>
      <c r="Y12" s="126">
        <f>C11*W12</f>
        <v>0</v>
      </c>
    </row>
    <row r="13" spans="1:25" ht="21" thickBot="1">
      <c r="A13" s="117">
        <v>6</v>
      </c>
      <c r="B13" s="118" t="s">
        <v>242</v>
      </c>
      <c r="C13" s="119"/>
      <c r="D13" s="119"/>
      <c r="E13" s="119"/>
      <c r="F13" s="119"/>
      <c r="G13" s="119"/>
      <c r="H13" s="119"/>
      <c r="I13" s="119"/>
      <c r="J13" s="120"/>
      <c r="K13" s="177">
        <v>1</v>
      </c>
      <c r="L13" s="124">
        <v>1</v>
      </c>
      <c r="M13" s="122">
        <f>W14*L13</f>
        <v>285</v>
      </c>
      <c r="W13" s="125">
        <v>195</v>
      </c>
      <c r="Y13" s="126">
        <f>C12*W13</f>
        <v>0</v>
      </c>
    </row>
    <row r="14" spans="1:25" ht="41.25" customHeight="1" thickBot="1">
      <c r="A14" s="117">
        <v>7</v>
      </c>
      <c r="B14" s="118" t="s">
        <v>58</v>
      </c>
      <c r="C14" s="119"/>
      <c r="D14" s="119"/>
      <c r="E14" s="119"/>
      <c r="F14" s="119"/>
      <c r="G14" s="119"/>
      <c r="H14" s="119"/>
      <c r="I14" s="119"/>
      <c r="J14" s="120"/>
      <c r="K14" s="177">
        <v>1</v>
      </c>
      <c r="L14" s="124">
        <v>1</v>
      </c>
      <c r="M14" s="122">
        <f>W15*L14</f>
        <v>290</v>
      </c>
      <c r="W14" s="125">
        <v>285</v>
      </c>
      <c r="Y14" s="126">
        <f>W14*C13</f>
        <v>0</v>
      </c>
    </row>
    <row r="15" spans="1:25" ht="21" thickBot="1">
      <c r="A15" s="117">
        <v>8</v>
      </c>
      <c r="B15" s="118" t="s">
        <v>257</v>
      </c>
      <c r="C15" s="119"/>
      <c r="D15" s="119"/>
      <c r="E15" s="119"/>
      <c r="F15" s="119"/>
      <c r="G15" s="119"/>
      <c r="H15" s="119"/>
      <c r="I15" s="119"/>
      <c r="J15" s="120"/>
      <c r="K15" s="177"/>
      <c r="L15" s="124"/>
      <c r="M15" s="122"/>
      <c r="W15" s="125">
        <v>290</v>
      </c>
      <c r="Y15" s="126">
        <f>W15*C14</f>
        <v>0</v>
      </c>
    </row>
    <row r="16" spans="1:25" ht="41.25" customHeight="1" thickBot="1">
      <c r="A16" s="117">
        <v>9</v>
      </c>
      <c r="B16" s="118" t="s">
        <v>258</v>
      </c>
      <c r="C16" s="119"/>
      <c r="D16" s="119"/>
      <c r="E16" s="119"/>
      <c r="F16" s="119"/>
      <c r="G16" s="119"/>
      <c r="H16" s="119"/>
      <c r="I16" s="119"/>
      <c r="J16" s="120"/>
      <c r="K16" s="177">
        <v>1</v>
      </c>
      <c r="L16" s="124"/>
      <c r="M16" s="122"/>
      <c r="W16" s="125">
        <v>900</v>
      </c>
      <c r="Y16" s="126">
        <f>W16*C15</f>
        <v>0</v>
      </c>
    </row>
    <row r="17" spans="1:25" ht="21" thickBot="1">
      <c r="A17" s="117">
        <v>10</v>
      </c>
      <c r="B17" s="118" t="s">
        <v>78</v>
      </c>
      <c r="C17" s="119"/>
      <c r="D17" s="119"/>
      <c r="E17" s="119"/>
      <c r="F17" s="119"/>
      <c r="G17" s="119"/>
      <c r="H17" s="119"/>
      <c r="I17" s="119"/>
      <c r="J17" s="120"/>
      <c r="K17" s="177"/>
      <c r="L17" s="124"/>
      <c r="M17" s="122"/>
      <c r="W17" s="125">
        <v>900</v>
      </c>
      <c r="Y17" s="126">
        <f>W17*C16</f>
        <v>0</v>
      </c>
    </row>
    <row r="18" spans="1:25" ht="21" thickBot="1">
      <c r="A18" s="117">
        <v>11</v>
      </c>
      <c r="B18" s="118" t="s">
        <v>243</v>
      </c>
      <c r="C18" s="119"/>
      <c r="D18" s="119"/>
      <c r="E18" s="119"/>
      <c r="F18" s="119"/>
      <c r="G18" s="119"/>
      <c r="H18" s="119"/>
      <c r="I18" s="119"/>
      <c r="J18" s="120"/>
      <c r="K18" s="177"/>
      <c r="L18" s="124"/>
      <c r="M18" s="122"/>
      <c r="W18" s="125"/>
      <c r="Y18" s="126"/>
    </row>
    <row r="19" spans="1:25" ht="21" thickBot="1">
      <c r="A19" s="117">
        <v>12</v>
      </c>
      <c r="B19" s="118" t="s">
        <v>62</v>
      </c>
      <c r="C19" s="119"/>
      <c r="D19" s="119"/>
      <c r="E19" s="119"/>
      <c r="F19" s="119"/>
      <c r="G19" s="119"/>
      <c r="H19" s="119"/>
      <c r="I19" s="119"/>
      <c r="J19" s="120"/>
      <c r="K19" s="177">
        <v>3</v>
      </c>
      <c r="L19" s="124">
        <v>3</v>
      </c>
      <c r="M19" s="122">
        <f>W20*L19</f>
        <v>690</v>
      </c>
      <c r="W19" s="125"/>
      <c r="Y19" s="126"/>
    </row>
    <row r="20" spans="1:25" ht="21" thickBot="1">
      <c r="A20" s="117">
        <v>13</v>
      </c>
      <c r="B20" s="118" t="s">
        <v>244</v>
      </c>
      <c r="C20" s="119"/>
      <c r="D20" s="119"/>
      <c r="E20" s="119"/>
      <c r="F20" s="119"/>
      <c r="G20" s="119"/>
      <c r="H20" s="119"/>
      <c r="I20" s="119"/>
      <c r="J20" s="120"/>
      <c r="K20" s="177">
        <v>8</v>
      </c>
      <c r="L20" s="124">
        <v>8</v>
      </c>
      <c r="M20" s="122">
        <f>W21*L20</f>
        <v>1480</v>
      </c>
      <c r="W20" s="125">
        <v>230</v>
      </c>
      <c r="Y20" s="126">
        <f aca="true" t="shared" si="0" ref="Y20:Y31">W20*C19</f>
        <v>0</v>
      </c>
    </row>
    <row r="21" spans="1:25" ht="21" thickBot="1">
      <c r="A21" s="117"/>
      <c r="B21" s="118" t="s">
        <v>81</v>
      </c>
      <c r="C21" s="119"/>
      <c r="D21" s="119"/>
      <c r="E21" s="119"/>
      <c r="F21" s="119"/>
      <c r="G21" s="119"/>
      <c r="H21" s="119"/>
      <c r="I21" s="119"/>
      <c r="J21" s="120"/>
      <c r="K21" s="177">
        <v>8</v>
      </c>
      <c r="L21" s="124">
        <v>6</v>
      </c>
      <c r="M21" s="122">
        <f>W22*L21</f>
        <v>900</v>
      </c>
      <c r="W21" s="127">
        <v>185</v>
      </c>
      <c r="Y21" s="126">
        <f t="shared" si="0"/>
        <v>0</v>
      </c>
    </row>
    <row r="22" spans="1:25" ht="21" thickBot="1">
      <c r="A22" s="117">
        <v>14</v>
      </c>
      <c r="B22" s="118" t="s">
        <v>245</v>
      </c>
      <c r="C22" s="119"/>
      <c r="D22" s="119"/>
      <c r="E22" s="119"/>
      <c r="F22" s="119"/>
      <c r="G22" s="119"/>
      <c r="H22" s="119"/>
      <c r="I22" s="119"/>
      <c r="J22" s="120"/>
      <c r="K22" s="177">
        <v>10</v>
      </c>
      <c r="L22" s="124"/>
      <c r="M22" s="122"/>
      <c r="W22" s="125">
        <v>150</v>
      </c>
      <c r="Y22" s="126">
        <f t="shared" si="0"/>
        <v>0</v>
      </c>
    </row>
    <row r="23" spans="1:25" ht="41.25" customHeight="1" thickBot="1">
      <c r="A23" s="117">
        <v>15</v>
      </c>
      <c r="B23" s="118" t="s">
        <v>66</v>
      </c>
      <c r="C23" s="119"/>
      <c r="D23" s="119"/>
      <c r="E23" s="119"/>
      <c r="F23" s="119"/>
      <c r="G23" s="119"/>
      <c r="H23" s="119"/>
      <c r="I23" s="119"/>
      <c r="J23" s="120"/>
      <c r="K23" s="177">
        <v>6</v>
      </c>
      <c r="L23" s="124">
        <v>8</v>
      </c>
      <c r="M23" s="122">
        <f>W24*L23</f>
        <v>5280</v>
      </c>
      <c r="W23" s="125">
        <v>80</v>
      </c>
      <c r="Y23" s="126">
        <f t="shared" si="0"/>
        <v>0</v>
      </c>
    </row>
    <row r="24" spans="1:25" ht="39" customHeight="1" thickBot="1">
      <c r="A24" s="117"/>
      <c r="B24" s="118" t="s">
        <v>246</v>
      </c>
      <c r="C24" s="119"/>
      <c r="D24" s="119"/>
      <c r="E24" s="119"/>
      <c r="F24" s="119"/>
      <c r="G24" s="119"/>
      <c r="H24" s="119"/>
      <c r="I24" s="119"/>
      <c r="J24" s="120"/>
      <c r="K24" s="177">
        <v>8</v>
      </c>
      <c r="L24" s="124">
        <v>11</v>
      </c>
      <c r="M24" s="122">
        <f>W25*L24</f>
        <v>4950</v>
      </c>
      <c r="W24" s="125">
        <v>660</v>
      </c>
      <c r="Y24" s="126">
        <f t="shared" si="0"/>
        <v>0</v>
      </c>
    </row>
    <row r="25" spans="1:25" ht="21" thickBot="1">
      <c r="A25" s="117">
        <v>16</v>
      </c>
      <c r="B25" s="118" t="s">
        <v>247</v>
      </c>
      <c r="C25" s="119"/>
      <c r="D25" s="119"/>
      <c r="E25" s="119"/>
      <c r="F25" s="119"/>
      <c r="G25" s="119"/>
      <c r="H25" s="119"/>
      <c r="I25" s="119"/>
      <c r="J25" s="120"/>
      <c r="K25" s="177">
        <v>6</v>
      </c>
      <c r="L25" s="124">
        <v>8</v>
      </c>
      <c r="M25" s="122">
        <f>W26*L25</f>
        <v>5600</v>
      </c>
      <c r="W25" s="125">
        <v>450</v>
      </c>
      <c r="Y25" s="126">
        <f t="shared" si="0"/>
        <v>0</v>
      </c>
    </row>
    <row r="26" spans="1:25" ht="21" thickBot="1">
      <c r="A26" s="117"/>
      <c r="B26" s="118" t="s">
        <v>248</v>
      </c>
      <c r="C26" s="119"/>
      <c r="D26" s="119"/>
      <c r="E26" s="119"/>
      <c r="F26" s="119"/>
      <c r="G26" s="119"/>
      <c r="H26" s="119"/>
      <c r="I26" s="119"/>
      <c r="J26" s="120"/>
      <c r="K26" s="177">
        <v>8</v>
      </c>
      <c r="L26" s="124"/>
      <c r="M26" s="122"/>
      <c r="W26" s="125">
        <v>700</v>
      </c>
      <c r="Y26" s="126">
        <f t="shared" si="0"/>
        <v>0</v>
      </c>
    </row>
    <row r="27" spans="1:25" ht="21" thickBot="1">
      <c r="A27" s="117">
        <v>17</v>
      </c>
      <c r="B27" s="118" t="s">
        <v>71</v>
      </c>
      <c r="C27" s="119"/>
      <c r="D27" s="119"/>
      <c r="E27" s="119"/>
      <c r="F27" s="119"/>
      <c r="G27" s="119"/>
      <c r="H27" s="119"/>
      <c r="I27" s="119"/>
      <c r="J27" s="120"/>
      <c r="K27" s="177">
        <v>6</v>
      </c>
      <c r="L27" s="124">
        <v>8</v>
      </c>
      <c r="M27" s="122">
        <f>W28*L27</f>
        <v>880</v>
      </c>
      <c r="W27" s="125">
        <v>450</v>
      </c>
      <c r="Y27" s="126">
        <f t="shared" si="0"/>
        <v>0</v>
      </c>
    </row>
    <row r="28" spans="1:25" ht="21" thickBot="1">
      <c r="A28" s="117">
        <v>18</v>
      </c>
      <c r="B28" s="118" t="s">
        <v>70</v>
      </c>
      <c r="C28" s="119"/>
      <c r="D28" s="119"/>
      <c r="E28" s="119"/>
      <c r="F28" s="119"/>
      <c r="G28" s="119"/>
      <c r="H28" s="119"/>
      <c r="I28" s="119"/>
      <c r="J28" s="120"/>
      <c r="K28" s="177">
        <v>8</v>
      </c>
      <c r="L28" s="124">
        <v>8</v>
      </c>
      <c r="M28" s="122">
        <f>W29*L28</f>
        <v>2400</v>
      </c>
      <c r="W28" s="125">
        <v>110</v>
      </c>
      <c r="Y28" s="126">
        <f t="shared" si="0"/>
        <v>0</v>
      </c>
    </row>
    <row r="29" spans="1:25" ht="21" thickBot="1">
      <c r="A29" s="117"/>
      <c r="B29" s="118" t="s">
        <v>84</v>
      </c>
      <c r="C29" s="119"/>
      <c r="D29" s="119"/>
      <c r="E29" s="119"/>
      <c r="F29" s="119"/>
      <c r="G29" s="119"/>
      <c r="H29" s="119"/>
      <c r="I29" s="119"/>
      <c r="J29" s="120"/>
      <c r="K29" s="177">
        <v>8</v>
      </c>
      <c r="L29" s="124">
        <v>8</v>
      </c>
      <c r="M29" s="122">
        <f>W30*L29</f>
        <v>2400</v>
      </c>
      <c r="W29" s="125">
        <v>300</v>
      </c>
      <c r="Y29" s="126">
        <f t="shared" si="0"/>
        <v>0</v>
      </c>
    </row>
    <row r="30" spans="1:25" ht="21" thickBot="1">
      <c r="A30" s="117"/>
      <c r="B30" s="118" t="s">
        <v>249</v>
      </c>
      <c r="C30" s="119"/>
      <c r="D30" s="119"/>
      <c r="E30" s="119"/>
      <c r="F30" s="119"/>
      <c r="G30" s="119"/>
      <c r="H30" s="119"/>
      <c r="I30" s="119"/>
      <c r="J30" s="120"/>
      <c r="K30" s="177">
        <v>10</v>
      </c>
      <c r="L30" s="124"/>
      <c r="M30" s="122"/>
      <c r="W30" s="125">
        <v>300</v>
      </c>
      <c r="Y30" s="126">
        <f t="shared" si="0"/>
        <v>0</v>
      </c>
    </row>
    <row r="31" spans="1:25" ht="21" thickBot="1">
      <c r="A31" s="117">
        <v>19</v>
      </c>
      <c r="B31" s="118" t="s">
        <v>195</v>
      </c>
      <c r="C31" s="119"/>
      <c r="D31" s="119"/>
      <c r="E31" s="119"/>
      <c r="F31" s="119"/>
      <c r="G31" s="119"/>
      <c r="H31" s="119"/>
      <c r="I31" s="119"/>
      <c r="J31" s="120"/>
      <c r="K31" s="177">
        <v>8</v>
      </c>
      <c r="L31" s="128"/>
      <c r="M31" s="129"/>
      <c r="W31" s="125">
        <v>200</v>
      </c>
      <c r="Y31" s="126">
        <f t="shared" si="0"/>
        <v>0</v>
      </c>
    </row>
    <row r="32" spans="1:25" ht="21" thickBot="1">
      <c r="A32" s="117">
        <v>20</v>
      </c>
      <c r="B32" s="118" t="s">
        <v>47</v>
      </c>
      <c r="C32" s="119"/>
      <c r="D32" s="119"/>
      <c r="E32" s="119"/>
      <c r="F32" s="119"/>
      <c r="G32" s="119"/>
      <c r="H32" s="119"/>
      <c r="I32" s="119"/>
      <c r="J32" s="120"/>
      <c r="K32" s="177">
        <f>K7*3</f>
        <v>54</v>
      </c>
      <c r="L32" s="130">
        <f>L7*3</f>
        <v>63</v>
      </c>
      <c r="M32" s="131">
        <f>W33*L32</f>
        <v>239.39999999999998</v>
      </c>
      <c r="W32" s="125"/>
      <c r="Y32" s="126"/>
    </row>
    <row r="33" spans="1:25" ht="21" thickBot="1">
      <c r="A33" s="117">
        <v>21</v>
      </c>
      <c r="B33" s="132" t="s">
        <v>45</v>
      </c>
      <c r="C33" s="133"/>
      <c r="D33" s="133"/>
      <c r="E33" s="133"/>
      <c r="F33" s="133"/>
      <c r="G33" s="133"/>
      <c r="H33" s="133"/>
      <c r="I33" s="133"/>
      <c r="J33" s="134"/>
      <c r="K33" s="178">
        <v>16</v>
      </c>
      <c r="L33" s="135"/>
      <c r="M33" s="136"/>
      <c r="W33" s="125">
        <v>3.8</v>
      </c>
      <c r="Y33" s="126">
        <f>W33*C32</f>
        <v>0</v>
      </c>
    </row>
    <row r="34" spans="1:25" ht="21" thickBot="1">
      <c r="A34" s="117">
        <v>22</v>
      </c>
      <c r="B34" s="137" t="s">
        <v>196</v>
      </c>
      <c r="C34" s="138"/>
      <c r="D34" s="138"/>
      <c r="E34" s="138"/>
      <c r="F34" s="138"/>
      <c r="G34" s="138"/>
      <c r="H34" s="138"/>
      <c r="I34" s="138"/>
      <c r="J34" s="139"/>
      <c r="K34" s="140"/>
      <c r="L34" s="140"/>
      <c r="M34" s="141"/>
      <c r="W34" s="142"/>
      <c r="Y34" s="143"/>
    </row>
    <row r="35" spans="1:25" ht="19.5" hidden="1" thickBot="1">
      <c r="A35" s="144"/>
      <c r="B35" s="145" t="s">
        <v>250</v>
      </c>
      <c r="C35" s="146"/>
      <c r="D35" s="147"/>
      <c r="E35" s="147"/>
      <c r="F35" s="147"/>
      <c r="G35" s="147"/>
      <c r="H35" s="147"/>
      <c r="I35" s="147"/>
      <c r="J35" s="148"/>
      <c r="K35" s="146"/>
      <c r="L35" s="149"/>
      <c r="M35" s="150"/>
      <c r="W35" s="151"/>
      <c r="Y35" s="141">
        <v>130</v>
      </c>
    </row>
    <row r="36" spans="1:13" ht="30" customHeight="1">
      <c r="A36" s="258" t="s">
        <v>232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</row>
    <row r="37" spans="1:13" ht="94.5" customHeight="1">
      <c r="A37" s="258"/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</row>
    <row r="38" spans="1:11" ht="30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ht="30" customHeight="1"/>
    <row r="43" spans="2:11" ht="25.5">
      <c r="B43" s="259"/>
      <c r="C43" s="259"/>
      <c r="D43" s="260"/>
      <c r="E43" s="260"/>
      <c r="F43" s="261"/>
      <c r="G43" s="261"/>
      <c r="H43" s="154"/>
      <c r="I43" s="155"/>
      <c r="J43" s="261"/>
      <c r="K43" s="261"/>
    </row>
    <row r="44" spans="6:9" ht="12.75">
      <c r="F44" s="156"/>
      <c r="G44" s="156"/>
      <c r="H44" s="156"/>
      <c r="I44" s="156"/>
    </row>
    <row r="45" spans="6:9" ht="12.75">
      <c r="F45" s="156"/>
      <c r="G45" s="156"/>
      <c r="H45" s="156"/>
      <c r="I45" s="156"/>
    </row>
  </sheetData>
  <sheetProtection/>
  <mergeCells count="11">
    <mergeCell ref="A2:M2"/>
    <mergeCell ref="A3:M4"/>
    <mergeCell ref="A5:M5"/>
    <mergeCell ref="A6:A7"/>
    <mergeCell ref="B6:J7"/>
    <mergeCell ref="W7:W8"/>
    <mergeCell ref="A36:M37"/>
    <mergeCell ref="B43:C43"/>
    <mergeCell ref="D43:E43"/>
    <mergeCell ref="F43:G43"/>
    <mergeCell ref="J43:K43"/>
  </mergeCells>
  <printOptions/>
  <pageMargins left="0.75" right="0.52" top="0.53" bottom="0.22" header="0.5" footer="0.21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6"/>
  <sheetViews>
    <sheetView zoomScale="85" zoomScaleNormal="85" zoomScalePageLayoutView="0" workbookViewId="0" topLeftCell="A1">
      <selection activeCell="B11" sqref="B11"/>
    </sheetView>
  </sheetViews>
  <sheetFormatPr defaultColWidth="9.140625" defaultRowHeight="15"/>
  <cols>
    <col min="1" max="1" width="6.140625" style="107" customWidth="1"/>
    <col min="2" max="2" width="100.00390625" style="107" customWidth="1"/>
    <col min="3" max="3" width="22.00390625" style="107" customWidth="1"/>
    <col min="4" max="4" width="11.57421875" style="107" hidden="1" customWidth="1"/>
    <col min="5" max="5" width="13.7109375" style="107" hidden="1" customWidth="1"/>
    <col min="6" max="6" width="11.57421875" style="107" hidden="1" customWidth="1"/>
    <col min="7" max="7" width="13.7109375" style="107" hidden="1" customWidth="1"/>
    <col min="8" max="8" width="11.57421875" style="107" hidden="1" customWidth="1"/>
    <col min="9" max="9" width="13.7109375" style="107" hidden="1" customWidth="1"/>
    <col min="10" max="10" width="11.57421875" style="107" customWidth="1"/>
    <col min="11" max="11" width="16.8515625" style="107" customWidth="1"/>
    <col min="12" max="12" width="11.57421875" style="107" hidden="1" customWidth="1"/>
    <col min="13" max="13" width="13.7109375" style="107" hidden="1" customWidth="1"/>
    <col min="14" max="21" width="9.140625" style="107" customWidth="1"/>
    <col min="22" max="24" width="0" style="107" hidden="1" customWidth="1"/>
    <col min="25" max="16384" width="9.140625" style="107" customWidth="1"/>
  </cols>
  <sheetData>
    <row r="1" spans="11:13" ht="23.25">
      <c r="K1" s="108"/>
      <c r="L1" s="109"/>
      <c r="M1" s="110" t="s">
        <v>234</v>
      </c>
    </row>
    <row r="2" spans="1:13" ht="24">
      <c r="A2" s="262" t="s">
        <v>235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55.5" customHeight="1">
      <c r="A3" s="264" t="s">
        <v>251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97"/>
      <c r="M3" s="97"/>
    </row>
    <row r="4" spans="1:13" ht="24" customHeight="1">
      <c r="A4" s="264" t="s">
        <v>183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</row>
    <row r="5" spans="1:13" ht="87.75" customHeight="1" thickBot="1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6" spans="1:24" ht="56.25">
      <c r="A6" s="265" t="s">
        <v>24</v>
      </c>
      <c r="B6" s="281" t="s">
        <v>25</v>
      </c>
      <c r="C6" s="282"/>
      <c r="D6" s="157" t="s">
        <v>26</v>
      </c>
      <c r="E6" s="158" t="s">
        <v>237</v>
      </c>
      <c r="F6" s="157" t="s">
        <v>26</v>
      </c>
      <c r="G6" s="159" t="s">
        <v>237</v>
      </c>
      <c r="H6" s="160" t="s">
        <v>26</v>
      </c>
      <c r="I6" s="159" t="s">
        <v>237</v>
      </c>
      <c r="J6" s="285" t="s">
        <v>26</v>
      </c>
      <c r="K6" s="286"/>
      <c r="L6" s="99" t="s">
        <v>26</v>
      </c>
      <c r="M6" s="159" t="s">
        <v>237</v>
      </c>
      <c r="N6" s="156"/>
      <c r="V6" s="277" t="s">
        <v>239</v>
      </c>
      <c r="X6" s="159" t="s">
        <v>237</v>
      </c>
    </row>
    <row r="7" spans="1:24" ht="18.75" customHeight="1">
      <c r="A7" s="266"/>
      <c r="B7" s="283"/>
      <c r="C7" s="284"/>
      <c r="D7" s="161">
        <v>7</v>
      </c>
      <c r="E7" s="162" t="s">
        <v>252</v>
      </c>
      <c r="F7" s="163">
        <v>10</v>
      </c>
      <c r="G7" s="164" t="s">
        <v>252</v>
      </c>
      <c r="H7" s="165">
        <v>14</v>
      </c>
      <c r="I7" s="164" t="s">
        <v>252</v>
      </c>
      <c r="J7" s="279">
        <v>18</v>
      </c>
      <c r="K7" s="280"/>
      <c r="L7" s="114">
        <v>21</v>
      </c>
      <c r="M7" s="166" t="s">
        <v>238</v>
      </c>
      <c r="N7" s="156"/>
      <c r="V7" s="278"/>
      <c r="X7" s="164" t="s">
        <v>240</v>
      </c>
    </row>
    <row r="8" spans="1:24" ht="20.25">
      <c r="A8" s="167">
        <v>1</v>
      </c>
      <c r="B8" s="273" t="s">
        <v>27</v>
      </c>
      <c r="C8" s="274"/>
      <c r="D8" s="168">
        <v>1</v>
      </c>
      <c r="E8" s="141">
        <f>D8*V8</f>
        <v>370</v>
      </c>
      <c r="F8" s="140">
        <v>1</v>
      </c>
      <c r="G8" s="141">
        <f>F8*V8</f>
        <v>370</v>
      </c>
      <c r="H8" s="140">
        <v>1</v>
      </c>
      <c r="I8" s="169">
        <f>H8*V8</f>
        <v>370</v>
      </c>
      <c r="J8" s="275">
        <v>1</v>
      </c>
      <c r="K8" s="276"/>
      <c r="L8" s="170">
        <v>1</v>
      </c>
      <c r="M8" s="122">
        <f>L8*V8</f>
        <v>370</v>
      </c>
      <c r="V8" s="151">
        <v>370</v>
      </c>
      <c r="X8" s="141">
        <f>J8*V8</f>
        <v>370</v>
      </c>
    </row>
    <row r="9" spans="1:24" ht="20.25">
      <c r="A9" s="167">
        <v>2</v>
      </c>
      <c r="B9" s="273" t="s">
        <v>28</v>
      </c>
      <c r="C9" s="274"/>
      <c r="D9" s="168"/>
      <c r="E9" s="141">
        <f>D9*V9</f>
        <v>0</v>
      </c>
      <c r="F9" s="140">
        <v>1</v>
      </c>
      <c r="G9" s="141">
        <f>F9*V9</f>
        <v>270</v>
      </c>
      <c r="H9" s="140">
        <v>1</v>
      </c>
      <c r="I9" s="169">
        <f>H9*V9</f>
        <v>270</v>
      </c>
      <c r="J9" s="275">
        <v>1</v>
      </c>
      <c r="K9" s="276"/>
      <c r="L9" s="168">
        <v>2</v>
      </c>
      <c r="M9" s="122">
        <f>L9*V9</f>
        <v>540</v>
      </c>
      <c r="V9" s="151">
        <v>270</v>
      </c>
      <c r="X9" s="141">
        <f>J9*V9</f>
        <v>270</v>
      </c>
    </row>
    <row r="10" spans="1:24" ht="20.25">
      <c r="A10" s="167">
        <v>3</v>
      </c>
      <c r="B10" s="273" t="s">
        <v>53</v>
      </c>
      <c r="C10" s="274"/>
      <c r="D10" s="168">
        <v>1</v>
      </c>
      <c r="E10" s="141">
        <f>D10*V10</f>
        <v>270</v>
      </c>
      <c r="F10" s="140">
        <v>1</v>
      </c>
      <c r="G10" s="141">
        <f>F10*V10</f>
        <v>270</v>
      </c>
      <c r="H10" s="140">
        <v>1</v>
      </c>
      <c r="I10" s="169">
        <f>H10*V10</f>
        <v>270</v>
      </c>
      <c r="J10" s="275">
        <v>1</v>
      </c>
      <c r="K10" s="276"/>
      <c r="L10" s="168">
        <v>1</v>
      </c>
      <c r="M10" s="122">
        <f>L10*V10</f>
        <v>270</v>
      </c>
      <c r="V10" s="151">
        <v>270</v>
      </c>
      <c r="X10" s="141">
        <f>J10*V10</f>
        <v>270</v>
      </c>
    </row>
    <row r="11" spans="1:24" ht="40.5">
      <c r="A11" s="167">
        <v>4</v>
      </c>
      <c r="B11" s="171" t="s">
        <v>259</v>
      </c>
      <c r="C11" s="139"/>
      <c r="D11" s="168"/>
      <c r="E11" s="141"/>
      <c r="F11" s="140">
        <v>1</v>
      </c>
      <c r="G11" s="141">
        <f>F11*V11</f>
        <v>150</v>
      </c>
      <c r="H11" s="140">
        <v>1</v>
      </c>
      <c r="I11" s="169">
        <f>V11*H11</f>
        <v>150</v>
      </c>
      <c r="J11" s="275">
        <v>1</v>
      </c>
      <c r="K11" s="276"/>
      <c r="L11" s="168">
        <v>2</v>
      </c>
      <c r="M11" s="122">
        <f>V11*L11</f>
        <v>300</v>
      </c>
      <c r="V11" s="151">
        <v>150</v>
      </c>
      <c r="X11" s="141">
        <f>V11*J11</f>
        <v>150</v>
      </c>
    </row>
    <row r="12" spans="1:24" ht="45.75" customHeight="1">
      <c r="A12" s="167">
        <v>5</v>
      </c>
      <c r="B12" s="273" t="s">
        <v>260</v>
      </c>
      <c r="C12" s="274"/>
      <c r="D12" s="168">
        <v>1</v>
      </c>
      <c r="E12" s="141">
        <f>V12*D12</f>
        <v>290</v>
      </c>
      <c r="F12" s="140">
        <v>1</v>
      </c>
      <c r="G12" s="141">
        <f>V12*F12</f>
        <v>290</v>
      </c>
      <c r="H12" s="140">
        <v>1</v>
      </c>
      <c r="I12" s="169">
        <f>V12*H12</f>
        <v>290</v>
      </c>
      <c r="J12" s="275">
        <v>1</v>
      </c>
      <c r="K12" s="276"/>
      <c r="L12" s="168">
        <v>1</v>
      </c>
      <c r="M12" s="122">
        <f>V12*L12</f>
        <v>290</v>
      </c>
      <c r="V12" s="151">
        <v>290</v>
      </c>
      <c r="X12" s="141">
        <f>V12*J12</f>
        <v>290</v>
      </c>
    </row>
    <row r="13" spans="1:24" ht="20.25">
      <c r="A13" s="167">
        <v>6</v>
      </c>
      <c r="B13" s="273" t="s">
        <v>185</v>
      </c>
      <c r="C13" s="274"/>
      <c r="D13" s="168"/>
      <c r="E13" s="141"/>
      <c r="F13" s="140"/>
      <c r="G13" s="141"/>
      <c r="H13" s="140"/>
      <c r="I13" s="169"/>
      <c r="J13" s="275">
        <v>1</v>
      </c>
      <c r="K13" s="276"/>
      <c r="L13" s="168"/>
      <c r="M13" s="122"/>
      <c r="V13" s="151"/>
      <c r="X13" s="141"/>
    </row>
    <row r="14" spans="1:24" ht="20.25">
      <c r="A14" s="167">
        <v>7</v>
      </c>
      <c r="B14" s="273" t="s">
        <v>78</v>
      </c>
      <c r="C14" s="274"/>
      <c r="D14" s="168"/>
      <c r="E14" s="141"/>
      <c r="F14" s="140"/>
      <c r="G14" s="141"/>
      <c r="H14" s="140"/>
      <c r="I14" s="169"/>
      <c r="J14" s="275">
        <v>1</v>
      </c>
      <c r="K14" s="276"/>
      <c r="L14" s="168"/>
      <c r="M14" s="122"/>
      <c r="V14" s="151"/>
      <c r="X14" s="141"/>
    </row>
    <row r="15" spans="1:24" ht="20.25">
      <c r="A15" s="167">
        <v>8</v>
      </c>
      <c r="B15" s="273" t="s">
        <v>243</v>
      </c>
      <c r="C15" s="274"/>
      <c r="D15" s="168"/>
      <c r="E15" s="141"/>
      <c r="F15" s="140"/>
      <c r="G15" s="141"/>
      <c r="H15" s="140"/>
      <c r="I15" s="169"/>
      <c r="J15" s="275">
        <v>1</v>
      </c>
      <c r="K15" s="276"/>
      <c r="L15" s="168"/>
      <c r="M15" s="122"/>
      <c r="V15" s="151"/>
      <c r="X15" s="141"/>
    </row>
    <row r="16" spans="1:24" ht="40.5" customHeight="1">
      <c r="A16" s="167">
        <v>9</v>
      </c>
      <c r="B16" s="273" t="s">
        <v>79</v>
      </c>
      <c r="C16" s="274"/>
      <c r="D16" s="168" t="s">
        <v>80</v>
      </c>
      <c r="E16" s="141"/>
      <c r="F16" s="140" t="s">
        <v>80</v>
      </c>
      <c r="G16" s="141"/>
      <c r="H16" s="140" t="s">
        <v>80</v>
      </c>
      <c r="I16" s="169"/>
      <c r="J16" s="275" t="s">
        <v>80</v>
      </c>
      <c r="K16" s="276"/>
      <c r="L16" s="168" t="s">
        <v>80</v>
      </c>
      <c r="M16" s="122"/>
      <c r="V16" s="151"/>
      <c r="X16" s="141"/>
    </row>
    <row r="17" spans="1:24" ht="22.5" customHeight="1">
      <c r="A17" s="167">
        <v>10</v>
      </c>
      <c r="B17" s="273" t="s">
        <v>62</v>
      </c>
      <c r="C17" s="274"/>
      <c r="D17" s="168">
        <v>1</v>
      </c>
      <c r="E17" s="141">
        <f>V17*D17</f>
        <v>230</v>
      </c>
      <c r="F17" s="140">
        <v>1</v>
      </c>
      <c r="G17" s="141">
        <f>V17*F17</f>
        <v>230</v>
      </c>
      <c r="H17" s="140">
        <v>2</v>
      </c>
      <c r="I17" s="169">
        <f>V17*H17</f>
        <v>460</v>
      </c>
      <c r="J17" s="275">
        <v>3</v>
      </c>
      <c r="K17" s="276"/>
      <c r="L17" s="168">
        <v>3</v>
      </c>
      <c r="M17" s="122">
        <f>V17*L17</f>
        <v>690</v>
      </c>
      <c r="V17" s="151">
        <v>230</v>
      </c>
      <c r="X17" s="141">
        <f>V17*J17</f>
        <v>690</v>
      </c>
    </row>
    <row r="18" spans="1:24" ht="20.25">
      <c r="A18" s="167">
        <v>11</v>
      </c>
      <c r="B18" s="273" t="s">
        <v>245</v>
      </c>
      <c r="C18" s="274"/>
      <c r="D18" s="168" t="s">
        <v>189</v>
      </c>
      <c r="E18" s="141">
        <f>8*V18</f>
        <v>680</v>
      </c>
      <c r="F18" s="140" t="s">
        <v>190</v>
      </c>
      <c r="G18" s="141">
        <f>10*V18</f>
        <v>850</v>
      </c>
      <c r="H18" s="140" t="s">
        <v>191</v>
      </c>
      <c r="I18" s="169">
        <f>12*V18</f>
        <v>1020</v>
      </c>
      <c r="J18" s="275">
        <v>10</v>
      </c>
      <c r="K18" s="276"/>
      <c r="L18" s="168" t="s">
        <v>42</v>
      </c>
      <c r="M18" s="122">
        <f>16*V18</f>
        <v>1360</v>
      </c>
      <c r="V18" s="151">
        <v>85</v>
      </c>
      <c r="X18" s="141">
        <f>V18*J18</f>
        <v>850</v>
      </c>
    </row>
    <row r="19" spans="1:24" ht="20.25">
      <c r="A19" s="167">
        <v>12</v>
      </c>
      <c r="B19" s="273" t="s">
        <v>254</v>
      </c>
      <c r="C19" s="274"/>
      <c r="D19" s="168">
        <v>2</v>
      </c>
      <c r="E19" s="141">
        <f>V19*D19</f>
        <v>600</v>
      </c>
      <c r="F19" s="140">
        <v>3</v>
      </c>
      <c r="G19" s="141">
        <f>V19*F19</f>
        <v>900</v>
      </c>
      <c r="H19" s="140">
        <v>5</v>
      </c>
      <c r="I19" s="169">
        <f>V19*H19</f>
        <v>1500</v>
      </c>
      <c r="J19" s="275">
        <v>8</v>
      </c>
      <c r="K19" s="276"/>
      <c r="L19" s="168">
        <v>8</v>
      </c>
      <c r="M19" s="122">
        <f>V19*L19</f>
        <v>2400</v>
      </c>
      <c r="V19" s="172">
        <v>300</v>
      </c>
      <c r="X19" s="141">
        <f>V19*J19</f>
        <v>2400</v>
      </c>
    </row>
    <row r="20" spans="1:24" ht="20.25">
      <c r="A20" s="167">
        <v>13</v>
      </c>
      <c r="B20" s="273" t="s">
        <v>63</v>
      </c>
      <c r="C20" s="274"/>
      <c r="D20" s="168">
        <v>4</v>
      </c>
      <c r="E20" s="141">
        <f>V20*D20</f>
        <v>700</v>
      </c>
      <c r="F20" s="140">
        <v>5</v>
      </c>
      <c r="G20" s="141">
        <f>V20*F20</f>
        <v>875</v>
      </c>
      <c r="H20" s="140">
        <v>6</v>
      </c>
      <c r="I20" s="169">
        <f>V20*H20</f>
        <v>1050</v>
      </c>
      <c r="J20" s="275">
        <v>8</v>
      </c>
      <c r="K20" s="276"/>
      <c r="L20" s="168">
        <v>8</v>
      </c>
      <c r="M20" s="122">
        <f>V20*L20</f>
        <v>1400</v>
      </c>
      <c r="V20" s="151">
        <v>175</v>
      </c>
      <c r="X20" s="141">
        <f>V20*J20</f>
        <v>1400</v>
      </c>
    </row>
    <row r="21" spans="1:24" ht="20.25">
      <c r="A21" s="167">
        <v>14</v>
      </c>
      <c r="B21" s="273" t="s">
        <v>36</v>
      </c>
      <c r="C21" s="274"/>
      <c r="D21" s="168"/>
      <c r="E21" s="141"/>
      <c r="F21" s="140"/>
      <c r="G21" s="141"/>
      <c r="H21" s="140"/>
      <c r="I21" s="169"/>
      <c r="J21" s="275">
        <v>5</v>
      </c>
      <c r="K21" s="276"/>
      <c r="L21" s="135"/>
      <c r="M21" s="136"/>
      <c r="V21" s="151">
        <v>300</v>
      </c>
      <c r="X21" s="141">
        <f>J21*V21</f>
        <v>1500</v>
      </c>
    </row>
    <row r="22" spans="1:24" ht="20.25">
      <c r="A22" s="167">
        <v>15</v>
      </c>
      <c r="B22" s="273" t="s">
        <v>71</v>
      </c>
      <c r="C22" s="274"/>
      <c r="D22" s="168">
        <v>4</v>
      </c>
      <c r="E22" s="141">
        <f>V22*D22</f>
        <v>440</v>
      </c>
      <c r="F22" s="140">
        <v>5</v>
      </c>
      <c r="G22" s="141">
        <f>V22*F22</f>
        <v>550</v>
      </c>
      <c r="H22" s="140">
        <v>6</v>
      </c>
      <c r="I22" s="169">
        <f>V22*H22</f>
        <v>660</v>
      </c>
      <c r="J22" s="275">
        <v>5</v>
      </c>
      <c r="K22" s="276"/>
      <c r="L22" s="168">
        <v>8</v>
      </c>
      <c r="M22" s="122">
        <f>V22*L22</f>
        <v>880</v>
      </c>
      <c r="V22" s="151">
        <v>110</v>
      </c>
      <c r="X22" s="141">
        <f>V22*J22</f>
        <v>550</v>
      </c>
    </row>
    <row r="23" spans="1:24" ht="40.5" customHeight="1">
      <c r="A23" s="167">
        <v>16</v>
      </c>
      <c r="B23" s="273" t="s">
        <v>255</v>
      </c>
      <c r="C23" s="274"/>
      <c r="D23" s="168">
        <v>2</v>
      </c>
      <c r="E23" s="141">
        <f>V23*D23</f>
        <v>420</v>
      </c>
      <c r="F23" s="140">
        <v>3</v>
      </c>
      <c r="G23" s="141">
        <f>V23*F23</f>
        <v>630</v>
      </c>
      <c r="H23" s="140">
        <v>5</v>
      </c>
      <c r="I23" s="169">
        <f>V23*H23</f>
        <v>1050</v>
      </c>
      <c r="J23" s="275">
        <v>8</v>
      </c>
      <c r="K23" s="276"/>
      <c r="L23" s="168">
        <v>8</v>
      </c>
      <c r="M23" s="122">
        <f>V23*L23</f>
        <v>1680</v>
      </c>
      <c r="V23" s="172">
        <v>210</v>
      </c>
      <c r="X23" s="141">
        <f>V23*J23</f>
        <v>1680</v>
      </c>
    </row>
    <row r="24" spans="1:24" ht="20.25">
      <c r="A24" s="167"/>
      <c r="B24" s="273" t="s">
        <v>256</v>
      </c>
      <c r="C24" s="274"/>
      <c r="D24" s="168">
        <v>3</v>
      </c>
      <c r="E24" s="141">
        <f>V24*D24</f>
        <v>420</v>
      </c>
      <c r="F24" s="140">
        <v>5</v>
      </c>
      <c r="G24" s="141">
        <f>V24*F24</f>
        <v>700</v>
      </c>
      <c r="H24" s="140">
        <v>6</v>
      </c>
      <c r="I24" s="169">
        <f>V24*H24</f>
        <v>840</v>
      </c>
      <c r="J24" s="275">
        <v>10</v>
      </c>
      <c r="K24" s="276"/>
      <c r="L24" s="168"/>
      <c r="M24" s="122"/>
      <c r="V24" s="151">
        <v>140</v>
      </c>
      <c r="X24" s="141">
        <f>V24*J24</f>
        <v>1400</v>
      </c>
    </row>
    <row r="25" spans="1:24" ht="21" thickBot="1">
      <c r="A25" s="167">
        <v>17</v>
      </c>
      <c r="B25" s="273" t="s">
        <v>47</v>
      </c>
      <c r="C25" s="274"/>
      <c r="D25" s="168">
        <f>D7*3</f>
        <v>21</v>
      </c>
      <c r="E25" s="141">
        <f>V25*D25</f>
        <v>79.8</v>
      </c>
      <c r="F25" s="140">
        <f>F7*3</f>
        <v>30</v>
      </c>
      <c r="G25" s="141">
        <f>V25*F25</f>
        <v>114</v>
      </c>
      <c r="H25" s="140">
        <f>H7*3</f>
        <v>42</v>
      </c>
      <c r="I25" s="169">
        <f>V25*H25</f>
        <v>159.6</v>
      </c>
      <c r="J25" s="275">
        <f>J7*3</f>
        <v>54</v>
      </c>
      <c r="K25" s="276"/>
      <c r="L25" s="173">
        <f>L7*3</f>
        <v>63</v>
      </c>
      <c r="M25" s="131">
        <f>V25*L25</f>
        <v>239.39999999999998</v>
      </c>
      <c r="V25" s="151">
        <v>3.8</v>
      </c>
      <c r="X25" s="141">
        <f>V25*J25</f>
        <v>205.2</v>
      </c>
    </row>
    <row r="26" spans="1:24" ht="20.25">
      <c r="A26" s="167">
        <v>18</v>
      </c>
      <c r="B26" s="273" t="s">
        <v>45</v>
      </c>
      <c r="C26" s="274"/>
      <c r="D26" s="168" t="e">
        <f>#REF!-3</f>
        <v>#REF!</v>
      </c>
      <c r="E26" s="141"/>
      <c r="F26" s="140" t="e">
        <f>#REF!-3</f>
        <v>#REF!</v>
      </c>
      <c r="G26" s="141"/>
      <c r="H26" s="140" t="e">
        <f>#REF!-3</f>
        <v>#REF!</v>
      </c>
      <c r="I26" s="169"/>
      <c r="J26" s="275">
        <v>16</v>
      </c>
      <c r="K26" s="276"/>
      <c r="L26" s="135"/>
      <c r="M26" s="136"/>
      <c r="V26" s="151"/>
      <c r="X26" s="141"/>
    </row>
    <row r="27" spans="1:24" ht="20.25">
      <c r="A27" s="167">
        <v>19</v>
      </c>
      <c r="B27" s="273" t="s">
        <v>196</v>
      </c>
      <c r="C27" s="274"/>
      <c r="D27" s="168"/>
      <c r="E27" s="141"/>
      <c r="F27" s="140"/>
      <c r="G27" s="141"/>
      <c r="H27" s="140"/>
      <c r="I27" s="169"/>
      <c r="J27" s="275"/>
      <c r="K27" s="276"/>
      <c r="L27" s="135"/>
      <c r="M27" s="136"/>
      <c r="V27" s="151"/>
      <c r="X27" s="141">
        <v>130</v>
      </c>
    </row>
    <row r="28" spans="1:13" ht="19.5" hidden="1" thickBot="1">
      <c r="A28" s="144"/>
      <c r="B28" s="174" t="s">
        <v>250</v>
      </c>
      <c r="C28" s="175"/>
      <c r="D28" s="147"/>
      <c r="E28" s="147"/>
      <c r="F28" s="147"/>
      <c r="G28" s="147"/>
      <c r="H28" s="147"/>
      <c r="I28" s="147"/>
      <c r="J28" s="148">
        <f>SUM(X8:X27)-X24</f>
        <v>10755.2</v>
      </c>
      <c r="K28" s="176"/>
      <c r="L28" s="149"/>
      <c r="M28" s="150"/>
    </row>
    <row r="29" spans="1:13" ht="30" customHeight="1">
      <c r="A29" s="258" t="s">
        <v>232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ht="94.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</row>
    <row r="34" spans="2:11" ht="25.5">
      <c r="B34" s="259"/>
      <c r="C34" s="259"/>
      <c r="D34" s="260"/>
      <c r="E34" s="260"/>
      <c r="F34" s="261"/>
      <c r="G34" s="261"/>
      <c r="H34" s="154"/>
      <c r="I34" s="155"/>
      <c r="J34" s="261"/>
      <c r="K34" s="261"/>
    </row>
    <row r="35" spans="6:9" ht="12.75">
      <c r="F35" s="156"/>
      <c r="G35" s="156"/>
      <c r="H35" s="156"/>
      <c r="I35" s="156"/>
    </row>
    <row r="36" spans="6:9" ht="12.75">
      <c r="F36" s="156"/>
      <c r="G36" s="156"/>
      <c r="H36" s="156"/>
      <c r="I36" s="156"/>
    </row>
  </sheetData>
  <sheetProtection/>
  <mergeCells count="52">
    <mergeCell ref="A2:M2"/>
    <mergeCell ref="A3:K3"/>
    <mergeCell ref="A4:M5"/>
    <mergeCell ref="A6:A7"/>
    <mergeCell ref="B6:C7"/>
    <mergeCell ref="J6:K6"/>
    <mergeCell ref="V6:V7"/>
    <mergeCell ref="J7:K7"/>
    <mergeCell ref="B8:C8"/>
    <mergeCell ref="J8:K8"/>
    <mergeCell ref="B9:C9"/>
    <mergeCell ref="J9:K9"/>
    <mergeCell ref="B10:C10"/>
    <mergeCell ref="J10:K10"/>
    <mergeCell ref="J11:K11"/>
    <mergeCell ref="B12:C12"/>
    <mergeCell ref="J12:K12"/>
    <mergeCell ref="B13:C13"/>
    <mergeCell ref="J13:K13"/>
    <mergeCell ref="B14:C14"/>
    <mergeCell ref="J14:K14"/>
    <mergeCell ref="B15:C15"/>
    <mergeCell ref="J15:K15"/>
    <mergeCell ref="B16:C16"/>
    <mergeCell ref="J16:K16"/>
    <mergeCell ref="B17:C17"/>
    <mergeCell ref="J17:K17"/>
    <mergeCell ref="B18:C18"/>
    <mergeCell ref="J18:K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26:C26"/>
    <mergeCell ref="J26:K26"/>
    <mergeCell ref="B27:C27"/>
    <mergeCell ref="J27:K27"/>
    <mergeCell ref="A29:M30"/>
    <mergeCell ref="B34:C34"/>
    <mergeCell ref="D34:E34"/>
    <mergeCell ref="F34:G34"/>
    <mergeCell ref="J34:K34"/>
  </mergeCells>
  <printOptions/>
  <pageMargins left="0.75" right="0.52" top="0.53" bottom="0.22" header="0.5" footer="0.21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zoomScale="85" zoomScaleNormal="85" zoomScalePageLayoutView="0" workbookViewId="0" topLeftCell="A1">
      <selection activeCell="L38" sqref="L38:O38"/>
    </sheetView>
  </sheetViews>
  <sheetFormatPr defaultColWidth="9.140625" defaultRowHeight="15"/>
  <cols>
    <col min="1" max="1" width="6.140625" style="107" customWidth="1"/>
    <col min="2" max="2" width="100.00390625" style="107" customWidth="1"/>
    <col min="3" max="3" width="17.28125" style="107" hidden="1" customWidth="1"/>
    <col min="4" max="4" width="11.57421875" style="107" hidden="1" customWidth="1"/>
    <col min="5" max="5" width="13.7109375" style="107" hidden="1" customWidth="1"/>
    <col min="6" max="6" width="11.57421875" style="107" hidden="1" customWidth="1"/>
    <col min="7" max="9" width="13.7109375" style="107" hidden="1" customWidth="1"/>
    <col min="10" max="10" width="11.57421875" style="107" hidden="1" customWidth="1"/>
    <col min="11" max="11" width="13.7109375" style="107" hidden="1" customWidth="1"/>
    <col min="12" max="12" width="11.57421875" style="107" customWidth="1"/>
    <col min="13" max="13" width="16.8515625" style="107" hidden="1" customWidth="1"/>
    <col min="14" max="14" width="13.140625" style="107" hidden="1" customWidth="1"/>
    <col min="15" max="15" width="16.57421875" style="107" customWidth="1"/>
    <col min="16" max="23" width="9.140625" style="107" customWidth="1"/>
    <col min="24" max="24" width="0" style="107" hidden="1" customWidth="1"/>
    <col min="25" max="16384" width="9.140625" style="107" customWidth="1"/>
  </cols>
  <sheetData>
    <row r="1" spans="13:15" ht="23.25">
      <c r="M1" s="108"/>
      <c r="N1" s="109"/>
      <c r="O1" s="110"/>
    </row>
    <row r="2" spans="1:15" ht="24">
      <c r="A2" s="262" t="s">
        <v>214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23.25">
      <c r="A3" s="96"/>
      <c r="B3" s="295" t="s">
        <v>215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97"/>
      <c r="O3" s="97"/>
    </row>
    <row r="4" spans="1:15" ht="21.75" customHeight="1">
      <c r="A4" s="96"/>
      <c r="B4" s="295" t="s">
        <v>216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97"/>
      <c r="O4" s="97"/>
    </row>
    <row r="5" spans="1:15" ht="24" customHeight="1">
      <c r="A5" s="296" t="s">
        <v>261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1:15" ht="0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</row>
    <row r="7" spans="1:15" ht="24.75" thickBot="1">
      <c r="A7" s="264" t="s">
        <v>262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24" ht="56.25">
      <c r="A8" s="265" t="s">
        <v>24</v>
      </c>
      <c r="B8" s="298" t="s">
        <v>25</v>
      </c>
      <c r="C8" s="277" t="s">
        <v>239</v>
      </c>
      <c r="D8" s="98" t="s">
        <v>26</v>
      </c>
      <c r="E8" s="112" t="s">
        <v>237</v>
      </c>
      <c r="F8" s="98" t="s">
        <v>26</v>
      </c>
      <c r="G8" s="112" t="s">
        <v>237</v>
      </c>
      <c r="H8" s="99" t="s">
        <v>26</v>
      </c>
      <c r="I8" s="159" t="s">
        <v>237</v>
      </c>
      <c r="J8" s="98" t="s">
        <v>26</v>
      </c>
      <c r="K8" s="159" t="s">
        <v>237</v>
      </c>
      <c r="L8" s="300" t="s">
        <v>26</v>
      </c>
      <c r="M8" s="300"/>
      <c r="N8" s="300"/>
      <c r="O8" s="300"/>
      <c r="X8" s="112" t="s">
        <v>237</v>
      </c>
    </row>
    <row r="9" spans="1:24" ht="19.5" thickBot="1">
      <c r="A9" s="266"/>
      <c r="B9" s="299"/>
      <c r="C9" s="278"/>
      <c r="D9" s="100">
        <v>10</v>
      </c>
      <c r="E9" s="162" t="s">
        <v>252</v>
      </c>
      <c r="F9" s="102">
        <v>12</v>
      </c>
      <c r="G9" s="162" t="s">
        <v>252</v>
      </c>
      <c r="H9" s="101">
        <v>13</v>
      </c>
      <c r="I9" s="164" t="s">
        <v>252</v>
      </c>
      <c r="J9" s="102">
        <v>14</v>
      </c>
      <c r="K9" s="164" t="s">
        <v>252</v>
      </c>
      <c r="L9" s="301">
        <v>18</v>
      </c>
      <c r="M9" s="301"/>
      <c r="N9" s="301"/>
      <c r="O9" s="301"/>
      <c r="X9" s="115" t="s">
        <v>238</v>
      </c>
    </row>
    <row r="10" spans="1:24" ht="19.5" thickBot="1">
      <c r="A10" s="179">
        <v>1</v>
      </c>
      <c r="B10" s="104" t="s">
        <v>27</v>
      </c>
      <c r="C10" s="151">
        <v>370</v>
      </c>
      <c r="D10" s="140">
        <v>1</v>
      </c>
      <c r="E10" s="141">
        <f>$C$10*D10</f>
        <v>370</v>
      </c>
      <c r="F10" s="140">
        <v>1</v>
      </c>
      <c r="G10" s="141">
        <f>C10*F10</f>
        <v>370</v>
      </c>
      <c r="H10" s="140">
        <v>1</v>
      </c>
      <c r="I10" s="141">
        <f>C10*H10</f>
        <v>370</v>
      </c>
      <c r="J10" s="140">
        <v>1</v>
      </c>
      <c r="K10" s="141">
        <f>C10*J10</f>
        <v>370</v>
      </c>
      <c r="L10" s="290">
        <v>1</v>
      </c>
      <c r="M10" s="290"/>
      <c r="N10" s="290"/>
      <c r="O10" s="290"/>
      <c r="X10" s="126">
        <f aca="true" t="shared" si="0" ref="X10:X22">C10*N10</f>
        <v>0</v>
      </c>
    </row>
    <row r="11" spans="1:24" ht="19.5" thickBot="1">
      <c r="A11" s="179">
        <v>2</v>
      </c>
      <c r="B11" s="104" t="s">
        <v>28</v>
      </c>
      <c r="C11" s="151">
        <v>270</v>
      </c>
      <c r="D11" s="140">
        <v>1</v>
      </c>
      <c r="E11" s="141">
        <f aca="true" t="shared" si="1" ref="E11:E36">C11*D11</f>
        <v>270</v>
      </c>
      <c r="F11" s="140">
        <v>1</v>
      </c>
      <c r="G11" s="141">
        <f aca="true" t="shared" si="2" ref="G11:G36">C11*F11</f>
        <v>270</v>
      </c>
      <c r="H11" s="140">
        <v>1</v>
      </c>
      <c r="I11" s="141">
        <f aca="true" t="shared" si="3" ref="I11:I36">C11*H11</f>
        <v>270</v>
      </c>
      <c r="J11" s="140">
        <v>1</v>
      </c>
      <c r="K11" s="141">
        <f aca="true" t="shared" si="4" ref="K11:K36">C11*J11</f>
        <v>270</v>
      </c>
      <c r="L11" s="290">
        <v>1</v>
      </c>
      <c r="M11" s="290"/>
      <c r="N11" s="290"/>
      <c r="O11" s="290"/>
      <c r="X11" s="126">
        <f t="shared" si="0"/>
        <v>0</v>
      </c>
    </row>
    <row r="12" spans="1:24" ht="19.5" thickBot="1">
      <c r="A12" s="179">
        <v>3</v>
      </c>
      <c r="B12" s="104" t="s">
        <v>53</v>
      </c>
      <c r="C12" s="151">
        <v>270</v>
      </c>
      <c r="D12" s="140"/>
      <c r="E12" s="141">
        <f t="shared" si="1"/>
        <v>0</v>
      </c>
      <c r="F12" s="140"/>
      <c r="G12" s="141">
        <f t="shared" si="2"/>
        <v>0</v>
      </c>
      <c r="H12" s="140"/>
      <c r="I12" s="141">
        <f t="shared" si="3"/>
        <v>0</v>
      </c>
      <c r="J12" s="140">
        <v>1</v>
      </c>
      <c r="K12" s="141">
        <f t="shared" si="4"/>
        <v>270</v>
      </c>
      <c r="L12" s="290">
        <v>1</v>
      </c>
      <c r="M12" s="290"/>
      <c r="N12" s="290"/>
      <c r="O12" s="290"/>
      <c r="X12" s="126">
        <f t="shared" si="0"/>
        <v>0</v>
      </c>
    </row>
    <row r="13" spans="1:24" ht="19.5" thickBot="1">
      <c r="A13" s="179">
        <v>4</v>
      </c>
      <c r="B13" s="104" t="s">
        <v>217</v>
      </c>
      <c r="C13" s="151">
        <v>800</v>
      </c>
      <c r="D13" s="140">
        <v>1</v>
      </c>
      <c r="E13" s="141">
        <f t="shared" si="1"/>
        <v>800</v>
      </c>
      <c r="F13" s="140">
        <v>1</v>
      </c>
      <c r="G13" s="141">
        <f t="shared" si="2"/>
        <v>800</v>
      </c>
      <c r="H13" s="140">
        <v>1</v>
      </c>
      <c r="I13" s="141">
        <f t="shared" si="3"/>
        <v>800</v>
      </c>
      <c r="J13" s="140">
        <v>1</v>
      </c>
      <c r="K13" s="141">
        <f t="shared" si="4"/>
        <v>800</v>
      </c>
      <c r="L13" s="290">
        <v>2</v>
      </c>
      <c r="M13" s="290"/>
      <c r="N13" s="290"/>
      <c r="O13" s="290"/>
      <c r="X13" s="126">
        <f t="shared" si="0"/>
        <v>0</v>
      </c>
    </row>
    <row r="14" spans="1:24" ht="19.5" thickBot="1">
      <c r="A14" s="179">
        <v>5</v>
      </c>
      <c r="B14" s="104" t="s">
        <v>75</v>
      </c>
      <c r="C14" s="151">
        <v>195</v>
      </c>
      <c r="D14" s="140">
        <v>1</v>
      </c>
      <c r="E14" s="141">
        <f t="shared" si="1"/>
        <v>195</v>
      </c>
      <c r="F14" s="140">
        <v>1</v>
      </c>
      <c r="G14" s="141">
        <f t="shared" si="2"/>
        <v>195</v>
      </c>
      <c r="H14" s="140">
        <v>1</v>
      </c>
      <c r="I14" s="141">
        <f t="shared" si="3"/>
        <v>195</v>
      </c>
      <c r="J14" s="140">
        <v>1</v>
      </c>
      <c r="K14" s="141">
        <f t="shared" si="4"/>
        <v>195</v>
      </c>
      <c r="L14" s="290">
        <v>1</v>
      </c>
      <c r="M14" s="290"/>
      <c r="N14" s="290"/>
      <c r="O14" s="290"/>
      <c r="X14" s="126">
        <f t="shared" si="0"/>
        <v>0</v>
      </c>
    </row>
    <row r="15" spans="1:24" ht="19.5" thickBot="1">
      <c r="A15" s="179">
        <v>6</v>
      </c>
      <c r="B15" s="104" t="s">
        <v>31</v>
      </c>
      <c r="C15" s="151">
        <v>285</v>
      </c>
      <c r="D15" s="140">
        <v>1</v>
      </c>
      <c r="E15" s="141">
        <f t="shared" si="1"/>
        <v>285</v>
      </c>
      <c r="F15" s="140">
        <v>1</v>
      </c>
      <c r="G15" s="141">
        <f t="shared" si="2"/>
        <v>285</v>
      </c>
      <c r="H15" s="140">
        <v>1</v>
      </c>
      <c r="I15" s="141">
        <f t="shared" si="3"/>
        <v>285</v>
      </c>
      <c r="J15" s="140">
        <v>1</v>
      </c>
      <c r="K15" s="141">
        <f t="shared" si="4"/>
        <v>285</v>
      </c>
      <c r="L15" s="290">
        <v>1</v>
      </c>
      <c r="M15" s="290"/>
      <c r="N15" s="290"/>
      <c r="O15" s="290"/>
      <c r="X15" s="126">
        <f t="shared" si="0"/>
        <v>0</v>
      </c>
    </row>
    <row r="16" spans="1:24" ht="19.5" thickBot="1">
      <c r="A16" s="179">
        <v>7</v>
      </c>
      <c r="B16" s="104" t="s">
        <v>58</v>
      </c>
      <c r="C16" s="151">
        <v>290</v>
      </c>
      <c r="D16" s="140">
        <v>1</v>
      </c>
      <c r="E16" s="141">
        <f t="shared" si="1"/>
        <v>290</v>
      </c>
      <c r="F16" s="140">
        <v>1</v>
      </c>
      <c r="G16" s="141">
        <f t="shared" si="2"/>
        <v>290</v>
      </c>
      <c r="H16" s="140">
        <v>1</v>
      </c>
      <c r="I16" s="141">
        <f t="shared" si="3"/>
        <v>290</v>
      </c>
      <c r="J16" s="140">
        <v>1</v>
      </c>
      <c r="K16" s="141">
        <f t="shared" si="4"/>
        <v>290</v>
      </c>
      <c r="L16" s="290">
        <v>1</v>
      </c>
      <c r="M16" s="290"/>
      <c r="N16" s="290"/>
      <c r="O16" s="290"/>
      <c r="X16" s="126">
        <f t="shared" si="0"/>
        <v>0</v>
      </c>
    </row>
    <row r="17" spans="1:24" ht="19.5" thickBot="1">
      <c r="A17" s="179">
        <v>8</v>
      </c>
      <c r="B17" s="104" t="s">
        <v>218</v>
      </c>
      <c r="C17" s="151"/>
      <c r="D17" s="140">
        <f>D9+1</f>
        <v>11</v>
      </c>
      <c r="E17" s="141">
        <f t="shared" si="1"/>
        <v>0</v>
      </c>
      <c r="F17" s="140">
        <f>F9+1</f>
        <v>13</v>
      </c>
      <c r="G17" s="141">
        <f t="shared" si="2"/>
        <v>0</v>
      </c>
      <c r="H17" s="140">
        <f>H9+1</f>
        <v>14</v>
      </c>
      <c r="I17" s="141">
        <f t="shared" si="3"/>
        <v>0</v>
      </c>
      <c r="J17" s="140">
        <f>J9+1</f>
        <v>15</v>
      </c>
      <c r="K17" s="141">
        <f t="shared" si="4"/>
        <v>0</v>
      </c>
      <c r="L17" s="290">
        <v>19</v>
      </c>
      <c r="M17" s="290"/>
      <c r="N17" s="290"/>
      <c r="O17" s="290"/>
      <c r="X17" s="126">
        <f t="shared" si="0"/>
        <v>0</v>
      </c>
    </row>
    <row r="18" spans="1:24" ht="19.5" thickBot="1">
      <c r="A18" s="179">
        <v>9</v>
      </c>
      <c r="B18" s="104" t="s">
        <v>219</v>
      </c>
      <c r="C18" s="151"/>
      <c r="D18" s="140">
        <v>1</v>
      </c>
      <c r="E18" s="141">
        <f t="shared" si="1"/>
        <v>0</v>
      </c>
      <c r="F18" s="140">
        <v>1</v>
      </c>
      <c r="G18" s="141">
        <f t="shared" si="2"/>
        <v>0</v>
      </c>
      <c r="H18" s="140">
        <v>1</v>
      </c>
      <c r="I18" s="141">
        <f t="shared" si="3"/>
        <v>0</v>
      </c>
      <c r="J18" s="140">
        <v>1</v>
      </c>
      <c r="K18" s="141">
        <f t="shared" si="4"/>
        <v>0</v>
      </c>
      <c r="L18" s="290">
        <v>2</v>
      </c>
      <c r="M18" s="290"/>
      <c r="N18" s="290"/>
      <c r="O18" s="290"/>
      <c r="X18" s="126">
        <f t="shared" si="0"/>
        <v>0</v>
      </c>
    </row>
    <row r="19" spans="1:24" ht="19.5" thickBot="1">
      <c r="A19" s="179">
        <v>10</v>
      </c>
      <c r="B19" s="104" t="s">
        <v>220</v>
      </c>
      <c r="C19" s="151"/>
      <c r="D19" s="140">
        <v>1</v>
      </c>
      <c r="E19" s="141">
        <f t="shared" si="1"/>
        <v>0</v>
      </c>
      <c r="F19" s="140">
        <v>1</v>
      </c>
      <c r="G19" s="141">
        <f t="shared" si="2"/>
        <v>0</v>
      </c>
      <c r="H19" s="140">
        <v>1</v>
      </c>
      <c r="I19" s="141">
        <f t="shared" si="3"/>
        <v>0</v>
      </c>
      <c r="J19" s="140">
        <v>1</v>
      </c>
      <c r="K19" s="141">
        <f t="shared" si="4"/>
        <v>0</v>
      </c>
      <c r="L19" s="290">
        <v>1</v>
      </c>
      <c r="M19" s="290"/>
      <c r="N19" s="290"/>
      <c r="O19" s="290"/>
      <c r="X19" s="126">
        <f t="shared" si="0"/>
        <v>0</v>
      </c>
    </row>
    <row r="20" spans="1:24" ht="19.5" thickBot="1">
      <c r="A20" s="179">
        <v>11</v>
      </c>
      <c r="B20" s="104" t="s">
        <v>221</v>
      </c>
      <c r="C20" s="151"/>
      <c r="D20" s="140">
        <v>1</v>
      </c>
      <c r="E20" s="141">
        <f t="shared" si="1"/>
        <v>0</v>
      </c>
      <c r="F20" s="140">
        <v>1</v>
      </c>
      <c r="G20" s="141">
        <f t="shared" si="2"/>
        <v>0</v>
      </c>
      <c r="H20" s="140">
        <v>2</v>
      </c>
      <c r="I20" s="141">
        <f t="shared" si="3"/>
        <v>0</v>
      </c>
      <c r="J20" s="140">
        <v>2</v>
      </c>
      <c r="K20" s="141">
        <f t="shared" si="4"/>
        <v>0</v>
      </c>
      <c r="L20" s="290">
        <v>3</v>
      </c>
      <c r="M20" s="290"/>
      <c r="N20" s="290"/>
      <c r="O20" s="290"/>
      <c r="X20" s="126">
        <f t="shared" si="0"/>
        <v>0</v>
      </c>
    </row>
    <row r="21" spans="1:24" ht="19.5" thickBot="1">
      <c r="A21" s="179">
        <v>12</v>
      </c>
      <c r="B21" s="104" t="s">
        <v>222</v>
      </c>
      <c r="C21" s="151">
        <v>470</v>
      </c>
      <c r="D21" s="140">
        <v>1</v>
      </c>
      <c r="E21" s="141">
        <f t="shared" si="1"/>
        <v>470</v>
      </c>
      <c r="F21" s="140">
        <v>1</v>
      </c>
      <c r="G21" s="141">
        <f t="shared" si="2"/>
        <v>470</v>
      </c>
      <c r="H21" s="140">
        <v>1</v>
      </c>
      <c r="I21" s="141">
        <f t="shared" si="3"/>
        <v>470</v>
      </c>
      <c r="J21" s="140">
        <v>1</v>
      </c>
      <c r="K21" s="141">
        <f t="shared" si="4"/>
        <v>470</v>
      </c>
      <c r="L21" s="290">
        <v>1</v>
      </c>
      <c r="M21" s="290"/>
      <c r="N21" s="290"/>
      <c r="O21" s="290"/>
      <c r="X21" s="126">
        <f t="shared" si="0"/>
        <v>0</v>
      </c>
    </row>
    <row r="22" spans="1:24" ht="19.5" thickBot="1">
      <c r="A22" s="179">
        <v>13</v>
      </c>
      <c r="B22" s="104" t="s">
        <v>223</v>
      </c>
      <c r="C22" s="151">
        <v>680</v>
      </c>
      <c r="D22" s="140">
        <v>1</v>
      </c>
      <c r="E22" s="141">
        <f t="shared" si="1"/>
        <v>680</v>
      </c>
      <c r="F22" s="140">
        <v>1</v>
      </c>
      <c r="G22" s="141">
        <f t="shared" si="2"/>
        <v>680</v>
      </c>
      <c r="H22" s="140">
        <v>1</v>
      </c>
      <c r="I22" s="141">
        <f t="shared" si="3"/>
        <v>680</v>
      </c>
      <c r="J22" s="140">
        <v>1</v>
      </c>
      <c r="K22" s="141">
        <f t="shared" si="4"/>
        <v>680</v>
      </c>
      <c r="L22" s="290">
        <v>1</v>
      </c>
      <c r="M22" s="290"/>
      <c r="N22" s="290"/>
      <c r="O22" s="290"/>
      <c r="X22" s="126">
        <f t="shared" si="0"/>
        <v>0</v>
      </c>
    </row>
    <row r="23" spans="1:24" ht="42" customHeight="1" thickBot="1">
      <c r="A23" s="179">
        <v>14</v>
      </c>
      <c r="B23" s="104" t="s">
        <v>224</v>
      </c>
      <c r="C23" s="172">
        <v>180</v>
      </c>
      <c r="D23" s="140" t="s">
        <v>189</v>
      </c>
      <c r="E23" s="141">
        <f>C23*8</f>
        <v>1440</v>
      </c>
      <c r="F23" s="140" t="s">
        <v>190</v>
      </c>
      <c r="G23" s="141">
        <f>C23*10</f>
        <v>1800</v>
      </c>
      <c r="H23" s="140" t="s">
        <v>191</v>
      </c>
      <c r="I23" s="141">
        <f>C23*12</f>
        <v>2160</v>
      </c>
      <c r="J23" s="140" t="s">
        <v>65</v>
      </c>
      <c r="K23" s="141">
        <f>C23*14</f>
        <v>2520</v>
      </c>
      <c r="L23" s="290" t="s">
        <v>42</v>
      </c>
      <c r="M23" s="290"/>
      <c r="N23" s="290"/>
      <c r="O23" s="290"/>
      <c r="X23" s="126">
        <f>20*C23</f>
        <v>3600</v>
      </c>
    </row>
    <row r="24" spans="1:24" ht="22.5" customHeight="1" thickBot="1">
      <c r="A24" s="179">
        <v>15</v>
      </c>
      <c r="B24" s="104" t="s">
        <v>43</v>
      </c>
      <c r="C24" s="151">
        <v>150</v>
      </c>
      <c r="D24" s="140">
        <v>4</v>
      </c>
      <c r="E24" s="141">
        <f t="shared" si="1"/>
        <v>600</v>
      </c>
      <c r="F24" s="140">
        <v>6</v>
      </c>
      <c r="G24" s="141">
        <f t="shared" si="2"/>
        <v>900</v>
      </c>
      <c r="H24" s="140">
        <v>7</v>
      </c>
      <c r="I24" s="141">
        <f t="shared" si="3"/>
        <v>1050</v>
      </c>
      <c r="J24" s="140">
        <v>7</v>
      </c>
      <c r="K24" s="141">
        <f t="shared" si="4"/>
        <v>1050</v>
      </c>
      <c r="L24" s="290">
        <v>8</v>
      </c>
      <c r="M24" s="290"/>
      <c r="N24" s="290"/>
      <c r="O24" s="290"/>
      <c r="X24" s="126">
        <f aca="true" t="shared" si="5" ref="X24:X36">C24*N24</f>
        <v>0</v>
      </c>
    </row>
    <row r="25" spans="1:24" ht="25.5" customHeight="1" thickBot="1">
      <c r="A25" s="179">
        <v>16</v>
      </c>
      <c r="B25" s="104" t="s">
        <v>225</v>
      </c>
      <c r="C25" s="151">
        <v>85</v>
      </c>
      <c r="D25" s="140">
        <v>4</v>
      </c>
      <c r="E25" s="141">
        <f t="shared" si="1"/>
        <v>340</v>
      </c>
      <c r="F25" s="140">
        <v>6</v>
      </c>
      <c r="G25" s="141">
        <f t="shared" si="2"/>
        <v>510</v>
      </c>
      <c r="H25" s="140">
        <v>6</v>
      </c>
      <c r="I25" s="141">
        <f t="shared" si="3"/>
        <v>510</v>
      </c>
      <c r="J25" s="140">
        <v>6</v>
      </c>
      <c r="K25" s="141">
        <f t="shared" si="4"/>
        <v>510</v>
      </c>
      <c r="L25" s="290">
        <v>10</v>
      </c>
      <c r="M25" s="290"/>
      <c r="N25" s="290"/>
      <c r="O25" s="290"/>
      <c r="X25" s="126">
        <f t="shared" si="5"/>
        <v>0</v>
      </c>
    </row>
    <row r="26" spans="1:24" ht="38.25" thickBot="1">
      <c r="A26" s="179">
        <v>17</v>
      </c>
      <c r="B26" s="104" t="s">
        <v>66</v>
      </c>
      <c r="C26" s="151">
        <v>660</v>
      </c>
      <c r="D26" s="140">
        <v>4</v>
      </c>
      <c r="E26" s="141">
        <f t="shared" si="1"/>
        <v>2640</v>
      </c>
      <c r="F26" s="140">
        <v>5</v>
      </c>
      <c r="G26" s="141">
        <f t="shared" si="2"/>
        <v>3300</v>
      </c>
      <c r="H26" s="140">
        <v>6</v>
      </c>
      <c r="I26" s="141">
        <f t="shared" si="3"/>
        <v>3960</v>
      </c>
      <c r="J26" s="140">
        <v>6</v>
      </c>
      <c r="K26" s="141">
        <f t="shared" si="4"/>
        <v>3960</v>
      </c>
      <c r="L26" s="290">
        <v>7</v>
      </c>
      <c r="M26" s="290"/>
      <c r="N26" s="290"/>
      <c r="O26" s="290"/>
      <c r="X26" s="126">
        <f t="shared" si="5"/>
        <v>0</v>
      </c>
    </row>
    <row r="27" spans="1:24" ht="19.5" thickBot="1">
      <c r="A27" s="179"/>
      <c r="B27" s="104" t="s">
        <v>226</v>
      </c>
      <c r="C27" s="151">
        <v>300</v>
      </c>
      <c r="D27" s="140">
        <v>4</v>
      </c>
      <c r="E27" s="141">
        <f t="shared" si="1"/>
        <v>1200</v>
      </c>
      <c r="F27" s="140">
        <v>6</v>
      </c>
      <c r="G27" s="141">
        <f t="shared" si="2"/>
        <v>1800</v>
      </c>
      <c r="H27" s="140">
        <v>6</v>
      </c>
      <c r="I27" s="141">
        <f t="shared" si="3"/>
        <v>1800</v>
      </c>
      <c r="J27" s="140">
        <v>6</v>
      </c>
      <c r="K27" s="141">
        <f t="shared" si="4"/>
        <v>1800</v>
      </c>
      <c r="L27" s="290">
        <v>8</v>
      </c>
      <c r="M27" s="290"/>
      <c r="N27" s="290"/>
      <c r="O27" s="290"/>
      <c r="X27" s="126">
        <f t="shared" si="5"/>
        <v>0</v>
      </c>
    </row>
    <row r="28" spans="1:24" ht="19.5" thickBot="1">
      <c r="A28" s="179">
        <v>18</v>
      </c>
      <c r="B28" s="104" t="s">
        <v>227</v>
      </c>
      <c r="C28" s="151">
        <v>300</v>
      </c>
      <c r="D28" s="140">
        <v>4</v>
      </c>
      <c r="E28" s="141">
        <f t="shared" si="1"/>
        <v>1200</v>
      </c>
      <c r="F28" s="140">
        <v>5</v>
      </c>
      <c r="G28" s="141">
        <f t="shared" si="2"/>
        <v>1500</v>
      </c>
      <c r="H28" s="140">
        <v>6</v>
      </c>
      <c r="I28" s="141">
        <f t="shared" si="3"/>
        <v>1800</v>
      </c>
      <c r="J28" s="140">
        <v>6</v>
      </c>
      <c r="K28" s="141">
        <f t="shared" si="4"/>
        <v>1800</v>
      </c>
      <c r="L28" s="290">
        <v>6</v>
      </c>
      <c r="M28" s="290"/>
      <c r="N28" s="290"/>
      <c r="O28" s="290"/>
      <c r="X28" s="126">
        <f t="shared" si="5"/>
        <v>0</v>
      </c>
    </row>
    <row r="29" spans="1:24" ht="19.5" thickBot="1">
      <c r="A29" s="179">
        <v>19</v>
      </c>
      <c r="B29" s="104" t="s">
        <v>171</v>
      </c>
      <c r="C29" s="151">
        <v>140</v>
      </c>
      <c r="D29" s="140">
        <v>4</v>
      </c>
      <c r="E29" s="141">
        <f t="shared" si="1"/>
        <v>560</v>
      </c>
      <c r="F29" s="140">
        <v>5</v>
      </c>
      <c r="G29" s="141">
        <f t="shared" si="2"/>
        <v>700</v>
      </c>
      <c r="H29" s="140">
        <v>5</v>
      </c>
      <c r="I29" s="141">
        <f t="shared" si="3"/>
        <v>700</v>
      </c>
      <c r="J29" s="140">
        <v>6</v>
      </c>
      <c r="K29" s="141">
        <f t="shared" si="4"/>
        <v>840</v>
      </c>
      <c r="L29" s="290">
        <v>6</v>
      </c>
      <c r="M29" s="290"/>
      <c r="N29" s="290"/>
      <c r="O29" s="290"/>
      <c r="X29" s="126">
        <f t="shared" si="5"/>
        <v>0</v>
      </c>
    </row>
    <row r="30" spans="1:24" ht="19.5" thickBot="1">
      <c r="A30" s="179">
        <v>20</v>
      </c>
      <c r="B30" s="104" t="s">
        <v>228</v>
      </c>
      <c r="C30" s="151">
        <v>240</v>
      </c>
      <c r="D30" s="140">
        <v>4</v>
      </c>
      <c r="E30" s="141">
        <f t="shared" si="1"/>
        <v>960</v>
      </c>
      <c r="F30" s="140">
        <v>5</v>
      </c>
      <c r="G30" s="141">
        <f t="shared" si="2"/>
        <v>1200</v>
      </c>
      <c r="H30" s="140">
        <v>5</v>
      </c>
      <c r="I30" s="141">
        <f t="shared" si="3"/>
        <v>1200</v>
      </c>
      <c r="J30" s="140">
        <v>5</v>
      </c>
      <c r="K30" s="141">
        <f t="shared" si="4"/>
        <v>1200</v>
      </c>
      <c r="L30" s="290">
        <v>5</v>
      </c>
      <c r="M30" s="290"/>
      <c r="N30" s="290"/>
      <c r="O30" s="290"/>
      <c r="X30" s="126">
        <f t="shared" si="5"/>
        <v>0</v>
      </c>
    </row>
    <row r="31" spans="1:24" ht="25.5" customHeight="1" thickBot="1">
      <c r="A31" s="179">
        <v>21</v>
      </c>
      <c r="B31" s="104" t="s">
        <v>229</v>
      </c>
      <c r="C31" s="151"/>
      <c r="D31" s="140">
        <v>4</v>
      </c>
      <c r="E31" s="141">
        <f t="shared" si="1"/>
        <v>0</v>
      </c>
      <c r="F31" s="140">
        <v>5</v>
      </c>
      <c r="G31" s="141">
        <f t="shared" si="2"/>
        <v>0</v>
      </c>
      <c r="H31" s="140">
        <v>5</v>
      </c>
      <c r="I31" s="141">
        <f t="shared" si="3"/>
        <v>0</v>
      </c>
      <c r="J31" s="140">
        <v>6</v>
      </c>
      <c r="K31" s="141">
        <f t="shared" si="4"/>
        <v>0</v>
      </c>
      <c r="L31" s="290">
        <v>8</v>
      </c>
      <c r="M31" s="290"/>
      <c r="N31" s="290"/>
      <c r="O31" s="290"/>
      <c r="X31" s="126">
        <f t="shared" si="5"/>
        <v>0</v>
      </c>
    </row>
    <row r="32" spans="1:24" ht="20.25" customHeight="1" thickBot="1">
      <c r="A32" s="180">
        <v>22</v>
      </c>
      <c r="B32" s="181" t="s">
        <v>230</v>
      </c>
      <c r="C32" s="182">
        <v>500</v>
      </c>
      <c r="D32" s="183">
        <v>4</v>
      </c>
      <c r="E32" s="184">
        <f t="shared" si="1"/>
        <v>2000</v>
      </c>
      <c r="F32" s="183">
        <v>5</v>
      </c>
      <c r="G32" s="184">
        <f t="shared" si="2"/>
        <v>2500</v>
      </c>
      <c r="H32" s="183">
        <v>5</v>
      </c>
      <c r="I32" s="184">
        <f t="shared" si="3"/>
        <v>2500</v>
      </c>
      <c r="J32" s="183">
        <v>6</v>
      </c>
      <c r="K32" s="185">
        <f t="shared" si="4"/>
        <v>3000</v>
      </c>
      <c r="L32" s="294">
        <v>7</v>
      </c>
      <c r="M32" s="294"/>
      <c r="N32" s="294"/>
      <c r="O32" s="294"/>
      <c r="X32" s="126">
        <f t="shared" si="5"/>
        <v>0</v>
      </c>
    </row>
    <row r="33" spans="1:24" ht="19.5" thickBot="1">
      <c r="A33" s="105">
        <v>23</v>
      </c>
      <c r="B33" s="104" t="s">
        <v>102</v>
      </c>
      <c r="C33" s="186">
        <v>30</v>
      </c>
      <c r="D33" s="103">
        <v>5</v>
      </c>
      <c r="E33" s="126">
        <f t="shared" si="1"/>
        <v>150</v>
      </c>
      <c r="F33" s="103">
        <v>6</v>
      </c>
      <c r="G33" s="126">
        <f t="shared" si="2"/>
        <v>180</v>
      </c>
      <c r="H33" s="103">
        <v>6</v>
      </c>
      <c r="I33" s="126">
        <f t="shared" si="3"/>
        <v>180</v>
      </c>
      <c r="J33" s="103">
        <v>6</v>
      </c>
      <c r="K33" s="187">
        <f t="shared" si="4"/>
        <v>180</v>
      </c>
      <c r="L33" s="290">
        <v>10</v>
      </c>
      <c r="M33" s="290"/>
      <c r="N33" s="290"/>
      <c r="O33" s="290"/>
      <c r="X33" s="126">
        <f t="shared" si="5"/>
        <v>0</v>
      </c>
    </row>
    <row r="34" spans="1:24" ht="19.5" thickBot="1">
      <c r="A34" s="105">
        <v>24</v>
      </c>
      <c r="B34" s="104" t="s">
        <v>231</v>
      </c>
      <c r="C34" s="186">
        <v>55</v>
      </c>
      <c r="D34" s="103">
        <v>5</v>
      </c>
      <c r="E34" s="126">
        <f t="shared" si="1"/>
        <v>275</v>
      </c>
      <c r="F34" s="103">
        <v>6</v>
      </c>
      <c r="G34" s="126">
        <f t="shared" si="2"/>
        <v>330</v>
      </c>
      <c r="H34" s="103">
        <v>6</v>
      </c>
      <c r="I34" s="126">
        <f t="shared" si="3"/>
        <v>330</v>
      </c>
      <c r="J34" s="103">
        <v>6</v>
      </c>
      <c r="K34" s="187">
        <f t="shared" si="4"/>
        <v>330</v>
      </c>
      <c r="L34" s="290">
        <v>10</v>
      </c>
      <c r="M34" s="290"/>
      <c r="N34" s="290"/>
      <c r="O34" s="290"/>
      <c r="X34" s="126">
        <f t="shared" si="5"/>
        <v>0</v>
      </c>
    </row>
    <row r="35" spans="1:24" ht="19.5" thickBot="1">
      <c r="A35" s="105">
        <v>25</v>
      </c>
      <c r="B35" s="104" t="s">
        <v>44</v>
      </c>
      <c r="C35" s="186"/>
      <c r="D35" s="103">
        <v>14</v>
      </c>
      <c r="E35" s="126">
        <f t="shared" si="1"/>
        <v>0</v>
      </c>
      <c r="F35" s="103">
        <v>14</v>
      </c>
      <c r="G35" s="126">
        <f t="shared" si="2"/>
        <v>0</v>
      </c>
      <c r="H35" s="103">
        <v>14</v>
      </c>
      <c r="I35" s="126">
        <f t="shared" si="3"/>
        <v>0</v>
      </c>
      <c r="J35" s="103">
        <v>14</v>
      </c>
      <c r="K35" s="187">
        <f t="shared" si="4"/>
        <v>0</v>
      </c>
      <c r="L35" s="290">
        <v>14</v>
      </c>
      <c r="M35" s="290"/>
      <c r="N35" s="290"/>
      <c r="O35" s="290"/>
      <c r="S35" s="188"/>
      <c r="X35" s="126">
        <f t="shared" si="5"/>
        <v>0</v>
      </c>
    </row>
    <row r="36" spans="1:24" ht="19.5" thickBot="1">
      <c r="A36" s="105">
        <v>26</v>
      </c>
      <c r="B36" s="104" t="s">
        <v>47</v>
      </c>
      <c r="C36" s="186">
        <v>3.8</v>
      </c>
      <c r="D36" s="103">
        <f>D9*3</f>
        <v>30</v>
      </c>
      <c r="E36" s="126">
        <f t="shared" si="1"/>
        <v>114</v>
      </c>
      <c r="F36" s="103">
        <f>F9*3</f>
        <v>36</v>
      </c>
      <c r="G36" s="126">
        <f t="shared" si="2"/>
        <v>136.79999999999998</v>
      </c>
      <c r="H36" s="103">
        <f>H9*3</f>
        <v>39</v>
      </c>
      <c r="I36" s="126">
        <f t="shared" si="3"/>
        <v>148.2</v>
      </c>
      <c r="J36" s="103">
        <f>J9*3</f>
        <v>42</v>
      </c>
      <c r="K36" s="187">
        <f t="shared" si="4"/>
        <v>159.6</v>
      </c>
      <c r="L36" s="290">
        <f>L9*3</f>
        <v>54</v>
      </c>
      <c r="M36" s="290"/>
      <c r="N36" s="290"/>
      <c r="O36" s="290"/>
      <c r="X36" s="126">
        <f t="shared" si="5"/>
        <v>0</v>
      </c>
    </row>
    <row r="37" spans="1:24" ht="19.5" thickBot="1">
      <c r="A37" s="105">
        <v>27</v>
      </c>
      <c r="B37" s="104" t="s">
        <v>45</v>
      </c>
      <c r="C37" s="189"/>
      <c r="D37" s="106">
        <f>D9-3</f>
        <v>7</v>
      </c>
      <c r="E37" s="143"/>
      <c r="F37" s="106">
        <f>F9-3</f>
        <v>9</v>
      </c>
      <c r="G37" s="143"/>
      <c r="H37" s="106">
        <f>H9-3</f>
        <v>10</v>
      </c>
      <c r="I37" s="143"/>
      <c r="J37" s="106">
        <f>J9-3</f>
        <v>11</v>
      </c>
      <c r="K37" s="190"/>
      <c r="L37" s="290">
        <v>16</v>
      </c>
      <c r="M37" s="290"/>
      <c r="N37" s="290"/>
      <c r="O37" s="290"/>
      <c r="X37" s="143"/>
    </row>
    <row r="38" spans="1:24" ht="19.5" thickBot="1">
      <c r="A38" s="105">
        <v>28</v>
      </c>
      <c r="B38" s="104" t="s">
        <v>196</v>
      </c>
      <c r="C38" s="191"/>
      <c r="D38" s="140"/>
      <c r="E38" s="141">
        <v>161</v>
      </c>
      <c r="F38" s="140"/>
      <c r="G38" s="141">
        <v>143</v>
      </c>
      <c r="H38" s="141"/>
      <c r="I38" s="141">
        <v>42</v>
      </c>
      <c r="J38" s="140"/>
      <c r="K38" s="169">
        <v>140</v>
      </c>
      <c r="L38" s="291"/>
      <c r="M38" s="291"/>
      <c r="N38" s="291"/>
      <c r="O38" s="291"/>
      <c r="X38" s="141">
        <v>76</v>
      </c>
    </row>
    <row r="39" spans="1:15" ht="19.5" thickBot="1">
      <c r="A39" s="105">
        <v>29</v>
      </c>
      <c r="B39" s="104" t="s">
        <v>49</v>
      </c>
      <c r="C39" s="292" t="s">
        <v>263</v>
      </c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</row>
    <row r="40" spans="1:15" ht="30" customHeight="1">
      <c r="A40" s="258" t="s">
        <v>232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</row>
    <row r="41" spans="1:15" ht="82.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</row>
    <row r="42" spans="1:13" ht="18">
      <c r="A42" s="109"/>
      <c r="B42" s="109"/>
      <c r="C42" s="287" t="s">
        <v>264</v>
      </c>
      <c r="D42" s="288"/>
      <c r="E42" s="289"/>
      <c r="F42" s="289"/>
      <c r="G42" s="109"/>
      <c r="H42" s="109"/>
      <c r="I42" s="109"/>
      <c r="J42" s="109"/>
      <c r="K42" s="288"/>
      <c r="L42" s="288"/>
      <c r="M42" s="109"/>
    </row>
    <row r="43" spans="1:13" ht="30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</row>
    <row r="44" ht="30" customHeight="1"/>
    <row r="48" spans="2:13" ht="25.5">
      <c r="B48" s="259"/>
      <c r="C48" s="259"/>
      <c r="D48" s="260"/>
      <c r="E48" s="260"/>
      <c r="F48" s="261"/>
      <c r="G48" s="261"/>
      <c r="H48" s="153"/>
      <c r="I48" s="153"/>
      <c r="J48" s="154"/>
      <c r="K48" s="155"/>
      <c r="L48" s="261"/>
      <c r="M48" s="261"/>
    </row>
    <row r="49" spans="6:11" ht="12.75">
      <c r="F49" s="156"/>
      <c r="G49" s="156"/>
      <c r="H49" s="156"/>
      <c r="I49" s="156"/>
      <c r="J49" s="156"/>
      <c r="K49" s="156"/>
    </row>
    <row r="50" spans="6:11" ht="12.75">
      <c r="F50" s="156"/>
      <c r="G50" s="156"/>
      <c r="H50" s="156"/>
      <c r="I50" s="156"/>
      <c r="J50" s="156"/>
      <c r="K50" s="156"/>
    </row>
  </sheetData>
  <sheetProtection/>
  <mergeCells count="48">
    <mergeCell ref="A2:O2"/>
    <mergeCell ref="B3:M3"/>
    <mergeCell ref="B4:M4"/>
    <mergeCell ref="A5:O6"/>
    <mergeCell ref="A7:O7"/>
    <mergeCell ref="A8:A9"/>
    <mergeCell ref="B8:B9"/>
    <mergeCell ref="C8:C9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L26:O26"/>
    <mergeCell ref="L27:O27"/>
    <mergeCell ref="L28:O28"/>
    <mergeCell ref="L29:O29"/>
    <mergeCell ref="L30:O30"/>
    <mergeCell ref="L31:O31"/>
    <mergeCell ref="L32:O32"/>
    <mergeCell ref="L33:O33"/>
    <mergeCell ref="L34:O34"/>
    <mergeCell ref="L35:O35"/>
    <mergeCell ref="L36:O36"/>
    <mergeCell ref="L37:O37"/>
    <mergeCell ref="L38:O38"/>
    <mergeCell ref="C39:O39"/>
    <mergeCell ref="A40:O41"/>
    <mergeCell ref="C42:D42"/>
    <mergeCell ref="E42:F42"/>
    <mergeCell ref="K42:L42"/>
    <mergeCell ref="B48:C48"/>
    <mergeCell ref="D48:E48"/>
    <mergeCell ref="F48:G48"/>
    <mergeCell ref="L48:M48"/>
  </mergeCells>
  <printOptions/>
  <pageMargins left="0.75" right="0.52" top="0.53" bottom="0.22" header="0.5" footer="0.21"/>
  <pageSetup horizontalDpi="600" verticalDpi="600" orientation="portrait" paperSize="9" scale="67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3:D2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9.140625" style="48" customWidth="1"/>
    <col min="2" max="2" width="15.28125" style="48" customWidth="1"/>
    <col min="3" max="3" width="47.8515625" style="48" customWidth="1"/>
    <col min="4" max="4" width="52.28125" style="48" customWidth="1"/>
    <col min="5" max="16384" width="9.140625" style="48" customWidth="1"/>
  </cols>
  <sheetData>
    <row r="3" spans="2:4" ht="18">
      <c r="B3" s="304" t="s">
        <v>265</v>
      </c>
      <c r="C3" s="305"/>
      <c r="D3" s="305"/>
    </row>
    <row r="4" spans="2:4" ht="41.25" customHeight="1">
      <c r="B4" s="306" t="s">
        <v>266</v>
      </c>
      <c r="C4" s="306"/>
      <c r="D4" s="306"/>
    </row>
    <row r="5" spans="2:4" ht="18">
      <c r="B5" s="307"/>
      <c r="C5" s="307"/>
      <c r="D5" s="307"/>
    </row>
    <row r="6" spans="2:4" ht="18.75" thickBot="1">
      <c r="B6" s="308" t="s">
        <v>267</v>
      </c>
      <c r="C6" s="308"/>
      <c r="D6" s="308"/>
    </row>
    <row r="7" spans="2:4" ht="18.75">
      <c r="B7" s="309" t="s">
        <v>24</v>
      </c>
      <c r="C7" s="311" t="s">
        <v>25</v>
      </c>
      <c r="D7" s="192" t="s">
        <v>26</v>
      </c>
    </row>
    <row r="8" spans="2:4" ht="33.75" customHeight="1" thickBot="1">
      <c r="B8" s="310"/>
      <c r="C8" s="312"/>
      <c r="D8" s="193" t="s">
        <v>105</v>
      </c>
    </row>
    <row r="9" spans="2:4" ht="37.5" customHeight="1">
      <c r="B9" s="194">
        <v>1</v>
      </c>
      <c r="C9" s="195" t="s">
        <v>27</v>
      </c>
      <c r="D9" s="196">
        <v>1</v>
      </c>
    </row>
    <row r="10" spans="2:4" ht="36.75" customHeight="1">
      <c r="B10" s="194">
        <v>2</v>
      </c>
      <c r="C10" s="195" t="s">
        <v>28</v>
      </c>
      <c r="D10" s="197">
        <v>1</v>
      </c>
    </row>
    <row r="11" spans="2:4" ht="38.25" customHeight="1">
      <c r="B11" s="194">
        <v>3</v>
      </c>
      <c r="C11" s="195" t="s">
        <v>53</v>
      </c>
      <c r="D11" s="197">
        <v>1</v>
      </c>
    </row>
    <row r="12" spans="2:4" ht="57" customHeight="1">
      <c r="B12" s="194">
        <v>4</v>
      </c>
      <c r="C12" s="195" t="s">
        <v>47</v>
      </c>
      <c r="D12" s="197">
        <v>54</v>
      </c>
    </row>
    <row r="13" spans="2:4" ht="44.25" customHeight="1">
      <c r="B13" s="194">
        <v>5</v>
      </c>
      <c r="C13" s="195" t="s">
        <v>102</v>
      </c>
      <c r="D13" s="197">
        <v>8</v>
      </c>
    </row>
    <row r="14" spans="2:4" ht="39" customHeight="1">
      <c r="B14" s="194">
        <v>6</v>
      </c>
      <c r="C14" s="195" t="s">
        <v>231</v>
      </c>
      <c r="D14" s="197">
        <v>6</v>
      </c>
    </row>
    <row r="15" spans="2:4" ht="40.5" customHeight="1">
      <c r="B15" s="194">
        <v>7</v>
      </c>
      <c r="C15" s="195" t="s">
        <v>268</v>
      </c>
      <c r="D15" s="197">
        <v>6</v>
      </c>
    </row>
    <row r="16" spans="2:4" ht="24" customHeight="1">
      <c r="B16" s="194">
        <v>8</v>
      </c>
      <c r="C16" s="195" t="s">
        <v>48</v>
      </c>
      <c r="D16" s="198"/>
    </row>
    <row r="17" spans="2:4" ht="19.5" thickBot="1">
      <c r="B17" s="199">
        <v>9</v>
      </c>
      <c r="C17" s="200" t="s">
        <v>49</v>
      </c>
      <c r="D17" s="201"/>
    </row>
    <row r="18" spans="2:4" ht="16.5">
      <c r="B18" s="25"/>
      <c r="C18" s="26"/>
      <c r="D18" s="202"/>
    </row>
    <row r="19" spans="2:4" ht="15">
      <c r="B19" s="302" t="s">
        <v>269</v>
      </c>
      <c r="C19" s="303"/>
      <c r="D19" s="303"/>
    </row>
    <row r="20" spans="2:4" ht="15">
      <c r="B20" s="303"/>
      <c r="C20" s="303"/>
      <c r="D20" s="303"/>
    </row>
    <row r="21" spans="2:4" ht="19.5" customHeight="1">
      <c r="B21" s="303"/>
      <c r="C21" s="303"/>
      <c r="D21" s="303"/>
    </row>
  </sheetData>
  <sheetProtection/>
  <mergeCells count="7">
    <mergeCell ref="B19:D21"/>
    <mergeCell ref="B3:D3"/>
    <mergeCell ref="B4:D4"/>
    <mergeCell ref="B5:D5"/>
    <mergeCell ref="B6:D6"/>
    <mergeCell ref="B7:B8"/>
    <mergeCell ref="C7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1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63.140625" style="0" customWidth="1"/>
  </cols>
  <sheetData>
    <row r="2" ht="25.5">
      <c r="A2" s="88" t="s">
        <v>198</v>
      </c>
    </row>
    <row r="3" ht="35.25">
      <c r="A3" s="89" t="s">
        <v>199</v>
      </c>
    </row>
    <row r="4" ht="30.75">
      <c r="A4" s="89" t="s">
        <v>200</v>
      </c>
    </row>
    <row r="5" ht="30.75">
      <c r="A5" s="89" t="s">
        <v>201</v>
      </c>
    </row>
    <row r="6" ht="90" customHeight="1">
      <c r="A6" s="90" t="s">
        <v>202</v>
      </c>
    </row>
    <row r="7" ht="46.5" customHeight="1">
      <c r="A7" s="91" t="s">
        <v>203</v>
      </c>
    </row>
    <row r="8" ht="18">
      <c r="A8" s="92" t="s">
        <v>204</v>
      </c>
    </row>
    <row r="9" ht="43.5" customHeight="1">
      <c r="A9" s="91" t="s">
        <v>205</v>
      </c>
    </row>
    <row r="10" ht="57" customHeight="1">
      <c r="A10" s="91" t="s">
        <v>206</v>
      </c>
    </row>
    <row r="11" ht="54.75" customHeight="1">
      <c r="A11" s="93" t="s">
        <v>207</v>
      </c>
    </row>
    <row r="12" ht="24">
      <c r="A12" s="94" t="s">
        <v>208</v>
      </c>
    </row>
    <row r="13" ht="60.75" customHeight="1">
      <c r="A13" s="93" t="s">
        <v>209</v>
      </c>
    </row>
    <row r="14" ht="20.25">
      <c r="A14" s="95" t="s">
        <v>210</v>
      </c>
    </row>
    <row r="15" ht="20.25">
      <c r="A15" s="95" t="s">
        <v>211</v>
      </c>
    </row>
    <row r="16" ht="20.25">
      <c r="A16" s="95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4">
      <selection activeCell="F23" sqref="F23"/>
    </sheetView>
  </sheetViews>
  <sheetFormatPr defaultColWidth="9.140625" defaultRowHeight="15"/>
  <cols>
    <col min="2" max="2" width="24.7109375" style="0" customWidth="1"/>
  </cols>
  <sheetData>
    <row r="2" spans="1:7" ht="15">
      <c r="A2" s="313" t="s">
        <v>182</v>
      </c>
      <c r="B2" s="314"/>
      <c r="C2" s="314"/>
      <c r="D2" s="314"/>
      <c r="E2" s="314"/>
      <c r="F2" s="314"/>
      <c r="G2" s="314"/>
    </row>
    <row r="3" spans="1:7" ht="32.25" customHeight="1">
      <c r="A3" s="315" t="s">
        <v>253</v>
      </c>
      <c r="B3" s="315"/>
      <c r="C3" s="315"/>
      <c r="D3" s="315"/>
      <c r="E3" s="315"/>
      <c r="F3" s="315"/>
      <c r="G3" s="315"/>
    </row>
    <row r="4" spans="1:7" ht="15">
      <c r="A4" s="315" t="s">
        <v>183</v>
      </c>
      <c r="B4" s="315"/>
      <c r="C4" s="315"/>
      <c r="D4" s="315"/>
      <c r="E4" s="315"/>
      <c r="F4" s="315"/>
      <c r="G4" s="315"/>
    </row>
    <row r="5" spans="1:7" ht="30.75" customHeight="1" thickBot="1">
      <c r="A5" s="315"/>
      <c r="B5" s="315"/>
      <c r="C5" s="315"/>
      <c r="D5" s="315"/>
      <c r="E5" s="315"/>
      <c r="F5" s="315"/>
      <c r="G5" s="315"/>
    </row>
    <row r="6" spans="1:7" ht="39">
      <c r="A6" s="316" t="s">
        <v>24</v>
      </c>
      <c r="B6" s="318" t="s">
        <v>25</v>
      </c>
      <c r="C6" s="53" t="s">
        <v>26</v>
      </c>
      <c r="D6" s="54" t="s">
        <v>26</v>
      </c>
      <c r="E6" s="53" t="s">
        <v>26</v>
      </c>
      <c r="F6" s="55" t="s">
        <v>26</v>
      </c>
      <c r="G6" s="56" t="s">
        <v>26</v>
      </c>
    </row>
    <row r="7" spans="1:7" ht="15.75" thickBot="1">
      <c r="A7" s="317"/>
      <c r="B7" s="319"/>
      <c r="C7" s="57">
        <v>7</v>
      </c>
      <c r="D7" s="58">
        <v>10</v>
      </c>
      <c r="E7" s="59">
        <v>14</v>
      </c>
      <c r="F7" s="60">
        <v>18</v>
      </c>
      <c r="G7" s="61">
        <v>21</v>
      </c>
    </row>
    <row r="8" spans="1:7" ht="42" customHeight="1" thickBot="1">
      <c r="A8" s="62">
        <v>1</v>
      </c>
      <c r="B8" s="63" t="s">
        <v>27</v>
      </c>
      <c r="C8" s="64">
        <v>1</v>
      </c>
      <c r="D8" s="64">
        <v>1</v>
      </c>
      <c r="E8" s="64">
        <v>1</v>
      </c>
      <c r="F8" s="64">
        <v>1</v>
      </c>
      <c r="G8" s="64">
        <v>1</v>
      </c>
    </row>
    <row r="9" spans="1:7" ht="39.75" customHeight="1" thickBot="1">
      <c r="A9" s="62">
        <v>2</v>
      </c>
      <c r="B9" s="63" t="s">
        <v>28</v>
      </c>
      <c r="C9" s="64"/>
      <c r="D9" s="64">
        <v>1</v>
      </c>
      <c r="E9" s="64">
        <v>1</v>
      </c>
      <c r="F9" s="64">
        <v>1</v>
      </c>
      <c r="G9" s="64">
        <v>2</v>
      </c>
    </row>
    <row r="10" spans="1:7" ht="39.75" customHeight="1" thickBot="1">
      <c r="A10" s="62">
        <v>3</v>
      </c>
      <c r="B10" s="63" t="s">
        <v>53</v>
      </c>
      <c r="C10" s="64">
        <v>1</v>
      </c>
      <c r="D10" s="64">
        <v>1</v>
      </c>
      <c r="E10" s="64">
        <v>1</v>
      </c>
      <c r="F10" s="64">
        <v>1</v>
      </c>
      <c r="G10" s="64">
        <v>1</v>
      </c>
    </row>
    <row r="11" spans="1:7" ht="39" customHeight="1" thickBot="1">
      <c r="A11" s="62">
        <v>4</v>
      </c>
      <c r="B11" s="63" t="s">
        <v>184</v>
      </c>
      <c r="C11" s="64"/>
      <c r="D11" s="64">
        <v>1</v>
      </c>
      <c r="E11" s="64">
        <v>1</v>
      </c>
      <c r="F11" s="64">
        <v>1</v>
      </c>
      <c r="G11" s="64">
        <v>2</v>
      </c>
    </row>
    <row r="12" spans="1:7" ht="51.75" customHeight="1" thickBot="1">
      <c r="A12" s="62">
        <v>5</v>
      </c>
      <c r="B12" s="63" t="s">
        <v>58</v>
      </c>
      <c r="C12" s="64">
        <v>1</v>
      </c>
      <c r="D12" s="64">
        <v>1</v>
      </c>
      <c r="E12" s="64">
        <v>1</v>
      </c>
      <c r="F12" s="64">
        <v>1</v>
      </c>
      <c r="G12" s="64">
        <v>1</v>
      </c>
    </row>
    <row r="13" spans="1:7" ht="40.5" customHeight="1" thickBot="1">
      <c r="A13" s="62">
        <v>6</v>
      </c>
      <c r="B13" s="63" t="s">
        <v>185</v>
      </c>
      <c r="C13" s="64"/>
      <c r="D13" s="64"/>
      <c r="E13" s="64"/>
      <c r="F13" s="64">
        <v>1</v>
      </c>
      <c r="G13" s="64"/>
    </row>
    <row r="14" spans="1:7" ht="24.75" customHeight="1" thickBot="1">
      <c r="A14" s="62">
        <v>7</v>
      </c>
      <c r="B14" s="63" t="s">
        <v>78</v>
      </c>
      <c r="C14" s="64"/>
      <c r="D14" s="64"/>
      <c r="E14" s="64"/>
      <c r="F14" s="64">
        <v>1</v>
      </c>
      <c r="G14" s="64"/>
    </row>
    <row r="15" spans="1:7" ht="39" customHeight="1" thickBot="1">
      <c r="A15" s="62">
        <v>8</v>
      </c>
      <c r="B15" s="65" t="s">
        <v>186</v>
      </c>
      <c r="C15" s="64"/>
      <c r="D15" s="64"/>
      <c r="E15" s="64"/>
      <c r="F15" s="64">
        <v>1</v>
      </c>
      <c r="G15" s="64"/>
    </row>
    <row r="16" spans="1:7" ht="64.5" customHeight="1" thickBot="1">
      <c r="A16" s="62">
        <v>9</v>
      </c>
      <c r="B16" s="63" t="s">
        <v>79</v>
      </c>
      <c r="C16" s="64" t="s">
        <v>80</v>
      </c>
      <c r="D16" s="64" t="s">
        <v>80</v>
      </c>
      <c r="E16" s="64" t="s">
        <v>80</v>
      </c>
      <c r="F16" s="64" t="s">
        <v>80</v>
      </c>
      <c r="G16" s="64" t="s">
        <v>80</v>
      </c>
    </row>
    <row r="17" spans="1:7" ht="30" customHeight="1" thickBot="1">
      <c r="A17" s="62">
        <v>10</v>
      </c>
      <c r="B17" s="63" t="s">
        <v>187</v>
      </c>
      <c r="C17" s="64">
        <v>4</v>
      </c>
      <c r="D17" s="64">
        <v>6</v>
      </c>
      <c r="E17" s="64">
        <v>8</v>
      </c>
      <c r="F17" s="64">
        <v>6</v>
      </c>
      <c r="G17" s="64">
        <v>10</v>
      </c>
    </row>
    <row r="18" spans="1:7" ht="56.25" customHeight="1" thickBot="1">
      <c r="A18" s="62">
        <v>11</v>
      </c>
      <c r="B18" s="63" t="s">
        <v>62</v>
      </c>
      <c r="C18" s="64">
        <v>1</v>
      </c>
      <c r="D18" s="64">
        <v>1</v>
      </c>
      <c r="E18" s="64">
        <v>2</v>
      </c>
      <c r="F18" s="64">
        <v>3</v>
      </c>
      <c r="G18" s="64">
        <v>3</v>
      </c>
    </row>
    <row r="19" spans="1:7" ht="30.75" customHeight="1" thickBot="1">
      <c r="A19" s="62">
        <v>12</v>
      </c>
      <c r="B19" s="63" t="s">
        <v>63</v>
      </c>
      <c r="C19" s="64">
        <v>4</v>
      </c>
      <c r="D19" s="64">
        <v>5</v>
      </c>
      <c r="E19" s="64">
        <v>6</v>
      </c>
      <c r="F19" s="64">
        <v>7</v>
      </c>
      <c r="G19" s="64">
        <v>8</v>
      </c>
    </row>
    <row r="20" spans="1:7" ht="38.25" customHeight="1" thickBot="1">
      <c r="A20" s="62"/>
      <c r="B20" s="63" t="s">
        <v>188</v>
      </c>
      <c r="C20" s="64" t="s">
        <v>189</v>
      </c>
      <c r="D20" s="64" t="s">
        <v>190</v>
      </c>
      <c r="E20" s="64" t="s">
        <v>191</v>
      </c>
      <c r="F20" s="64">
        <v>8</v>
      </c>
      <c r="G20" s="64" t="s">
        <v>42</v>
      </c>
    </row>
    <row r="21" spans="1:7" ht="42" customHeight="1" thickBot="1">
      <c r="A21" s="62">
        <v>13</v>
      </c>
      <c r="B21" s="63" t="s">
        <v>192</v>
      </c>
      <c r="C21" s="64">
        <v>2</v>
      </c>
      <c r="D21" s="64">
        <v>3</v>
      </c>
      <c r="E21" s="64">
        <v>5</v>
      </c>
      <c r="F21" s="64">
        <v>7</v>
      </c>
      <c r="G21" s="64">
        <v>8</v>
      </c>
    </row>
    <row r="22" spans="1:7" ht="42" customHeight="1" thickBot="1">
      <c r="A22" s="62">
        <v>14</v>
      </c>
      <c r="B22" s="65" t="s">
        <v>193</v>
      </c>
      <c r="C22" s="64">
        <v>2</v>
      </c>
      <c r="D22" s="64">
        <v>3</v>
      </c>
      <c r="E22" s="64">
        <v>5</v>
      </c>
      <c r="F22" s="64">
        <v>7</v>
      </c>
      <c r="G22" s="64">
        <v>8</v>
      </c>
    </row>
    <row r="23" spans="1:7" ht="42" customHeight="1" thickBot="1">
      <c r="A23" s="62">
        <v>15</v>
      </c>
      <c r="B23" s="63" t="s">
        <v>194</v>
      </c>
      <c r="C23" s="64">
        <v>3</v>
      </c>
      <c r="D23" s="64">
        <v>5</v>
      </c>
      <c r="E23" s="64">
        <v>6</v>
      </c>
      <c r="F23" s="64">
        <v>8</v>
      </c>
      <c r="G23" s="64"/>
    </row>
    <row r="24" spans="1:7" ht="27.75" customHeight="1" thickBot="1">
      <c r="A24" s="62">
        <v>16</v>
      </c>
      <c r="B24" s="63" t="s">
        <v>71</v>
      </c>
      <c r="C24" s="64">
        <v>4</v>
      </c>
      <c r="D24" s="64">
        <v>5</v>
      </c>
      <c r="E24" s="64">
        <v>6</v>
      </c>
      <c r="F24" s="64">
        <v>5</v>
      </c>
      <c r="G24" s="64">
        <v>8</v>
      </c>
    </row>
    <row r="25" spans="1:7" ht="39.75" customHeight="1" thickBot="1">
      <c r="A25" s="62">
        <v>17</v>
      </c>
      <c r="B25" s="66" t="s">
        <v>47</v>
      </c>
      <c r="C25" s="67">
        <f>C7*3</f>
        <v>21</v>
      </c>
      <c r="D25" s="68">
        <f>D7*3</f>
        <v>30</v>
      </c>
      <c r="E25" s="68">
        <f>E7*3</f>
        <v>42</v>
      </c>
      <c r="F25" s="68">
        <v>54</v>
      </c>
      <c r="G25" s="68">
        <f>G7*3</f>
        <v>63</v>
      </c>
    </row>
    <row r="26" spans="1:7" ht="17.25" customHeight="1" thickBot="1">
      <c r="A26" s="62">
        <v>18</v>
      </c>
      <c r="B26" s="63" t="s">
        <v>45</v>
      </c>
      <c r="C26" s="64"/>
      <c r="D26" s="64"/>
      <c r="E26" s="64"/>
      <c r="F26" s="64">
        <v>15</v>
      </c>
      <c r="G26" s="64"/>
    </row>
    <row r="27" spans="1:7" ht="30.75" customHeight="1" thickBot="1">
      <c r="A27" s="62">
        <v>19</v>
      </c>
      <c r="B27" s="63" t="s">
        <v>195</v>
      </c>
      <c r="C27" s="64"/>
      <c r="D27" s="64"/>
      <c r="E27" s="69"/>
      <c r="F27" s="64">
        <v>6</v>
      </c>
      <c r="G27" s="64"/>
    </row>
    <row r="28" spans="1:7" ht="39" customHeight="1" thickBot="1">
      <c r="A28" s="62">
        <v>20</v>
      </c>
      <c r="B28" s="70" t="s">
        <v>196</v>
      </c>
      <c r="C28" s="68"/>
      <c r="D28" s="68"/>
      <c r="E28" s="71"/>
      <c r="F28" s="68"/>
      <c r="G28" s="68"/>
    </row>
    <row r="29" spans="1:7" ht="15">
      <c r="A29" s="320" t="s">
        <v>197</v>
      </c>
      <c r="B29" s="320"/>
      <c r="C29" s="320"/>
      <c r="D29" s="320"/>
      <c r="E29" s="320"/>
      <c r="F29" s="320"/>
      <c r="G29" s="320"/>
    </row>
    <row r="30" spans="1:7" ht="116.25" customHeight="1">
      <c r="A30" s="320"/>
      <c r="B30" s="320"/>
      <c r="C30" s="320"/>
      <c r="D30" s="320"/>
      <c r="E30" s="320"/>
      <c r="F30" s="320"/>
      <c r="G30" s="320"/>
    </row>
  </sheetData>
  <sheetProtection/>
  <mergeCells count="6">
    <mergeCell ref="A2:G2"/>
    <mergeCell ref="A3:G3"/>
    <mergeCell ref="A4:G5"/>
    <mergeCell ref="A6:A7"/>
    <mergeCell ref="B6:B7"/>
    <mergeCell ref="A29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Пользователь</cp:lastModifiedBy>
  <cp:lastPrinted>2014-11-21T09:14:44Z</cp:lastPrinted>
  <dcterms:created xsi:type="dcterms:W3CDTF">2012-10-09T09:07:26Z</dcterms:created>
  <dcterms:modified xsi:type="dcterms:W3CDTF">2023-12-04T07:01:44Z</dcterms:modified>
  <cp:category/>
  <cp:version/>
  <cp:contentType/>
  <cp:contentStatus/>
</cp:coreProperties>
</file>